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5" yWindow="-15" windowWidth="20655" windowHeight="12855" tabRatio="753"/>
  </bookViews>
  <sheets>
    <sheet name="CATALOGO CUBICULOS" sheetId="60" r:id="rId1"/>
  </sheets>
  <externalReferences>
    <externalReference r:id="rId2"/>
  </externalReferences>
  <definedNames>
    <definedName name="Año">[1]Datos!$H$52:$H$102</definedName>
    <definedName name="_xlnm.Print_Area" localSheetId="0">'CATALOGO CUBICULOS'!$A$1:$F$158</definedName>
    <definedName name="_xlnm.Print_Area">#REF!</definedName>
    <definedName name="Costo_directo">[1]Datos!$D$35</definedName>
    <definedName name="decimal">[1]Datos!$L$43</definedName>
    <definedName name="GEN" localSheetId="0">#REF!</definedName>
    <definedName name="GEN">#REF!</definedName>
    <definedName name="Hasta_Utilidad">'[1]h)Cargos_Adicionales'!$D$25</definedName>
    <definedName name="Importe_Campo">'[1]b)Indirectos Desglosados'!$G$74</definedName>
    <definedName name="Importe_CargoAdicional">'[1]h)Cargos_Adicionales'!$D$44</definedName>
    <definedName name="Importe_Central">'[1]b)Indirectos Desglosados'!$G$74</definedName>
    <definedName name="Importe_Financiamiento">'[1]f)Financiamiento'!$I$85</definedName>
    <definedName name="Importe_Indirecto">'[1]b)Indirectos Desglosados'!$F$76</definedName>
    <definedName name="Importe_TotalObra">[1]Datos!$D$37</definedName>
    <definedName name="Importe_Utilidad" localSheetId="0">#REF!</definedName>
    <definedName name="Importe_Utilidad">#REF!</definedName>
    <definedName name="pintura" localSheetId="0">#REF!</definedName>
    <definedName name="pintura">#REF!</definedName>
    <definedName name="Porcentaje_Campo">'[1]b)Indirectos Desglosados'!$H$74</definedName>
    <definedName name="Porcentaje_CargoAdicional">'[1]h)Cargos_Adicionales'!$E$44</definedName>
    <definedName name="Porcentaje_Central">'[1]b)Indirectos Desglosados'!$F$74</definedName>
    <definedName name="Porcentaje_Financiamiento">'[1]f)Financiamiento'!$K$85</definedName>
    <definedName name="Porcentaje_Indirecto">'[1]b)Indirectos Desglosados'!$H$76</definedName>
    <definedName name="Porcentaje_Utilidad" localSheetId="0">#REF!</definedName>
    <definedName name="Porcentaje_Utilidad">#REF!</definedName>
    <definedName name="PVIOL" localSheetId="0">#REF!</definedName>
    <definedName name="PVIOL">#REF!</definedName>
    <definedName name="Suma_Financiamiento">'[1]f)Financiamiento'!$K$83</definedName>
    <definedName name="_xlnm.Print_Titles" localSheetId="0">'CATALOGO CUBICULOS'!$45:$51</definedName>
    <definedName name="_xlnm.Print_Titles">#REF!</definedName>
    <definedName name="Z_BD8249A4_EFCB_428A_8F4B_69959CFDCED9_.wvu.Rows" localSheetId="0" hidden="1">'CATALOGO CUBICULOS'!#REF!</definedName>
  </definedNames>
  <calcPr calcId="144525"/>
</workbook>
</file>

<file path=xl/calcChain.xml><?xml version="1.0" encoding="utf-8"?>
<calcChain xmlns="http://schemas.openxmlformats.org/spreadsheetml/2006/main">
  <c r="F53" i="60" l="1"/>
  <c r="F151" i="60"/>
  <c r="F84" i="60"/>
  <c r="F85" i="60"/>
  <c r="F69" i="60"/>
  <c r="F70" i="60"/>
  <c r="F71" i="60"/>
  <c r="F72" i="60"/>
  <c r="F150" i="60" l="1"/>
  <c r="F149" i="60"/>
  <c r="F148" i="60"/>
  <c r="F147" i="60"/>
  <c r="F146" i="60"/>
  <c r="F145" i="60"/>
  <c r="F144" i="60"/>
  <c r="F143" i="60"/>
  <c r="F139" i="60"/>
  <c r="F138" i="60"/>
  <c r="F137" i="60"/>
  <c r="F136" i="60"/>
  <c r="F135" i="60"/>
  <c r="F134" i="60"/>
  <c r="F133" i="60"/>
  <c r="F132" i="60"/>
  <c r="F131" i="60"/>
  <c r="F128" i="60"/>
  <c r="F127" i="60"/>
  <c r="F126" i="60"/>
  <c r="F125" i="60"/>
  <c r="F124" i="60"/>
  <c r="F123" i="60"/>
  <c r="F122" i="60"/>
  <c r="F119" i="60"/>
  <c r="F118" i="60"/>
  <c r="F117" i="60"/>
  <c r="F116" i="60"/>
  <c r="F115" i="60"/>
  <c r="F114" i="60"/>
  <c r="F110" i="60"/>
  <c r="F109" i="60"/>
  <c r="F108" i="60"/>
  <c r="F107" i="60"/>
  <c r="F106" i="60"/>
  <c r="F105" i="60"/>
  <c r="F104" i="60"/>
  <c r="F103" i="60"/>
  <c r="F102" i="60"/>
  <c r="F101" i="60"/>
  <c r="F100" i="60"/>
  <c r="F99" i="60"/>
  <c r="F98" i="60"/>
  <c r="F97" i="60"/>
  <c r="F96" i="60"/>
  <c r="F95" i="60"/>
  <c r="F94" i="60"/>
  <c r="F93" i="60"/>
  <c r="F92" i="60"/>
  <c r="F91" i="60"/>
  <c r="F90" i="60"/>
  <c r="F89" i="60"/>
  <c r="F88" i="60"/>
  <c r="F83" i="60"/>
  <c r="F82" i="60"/>
  <c r="F81" i="60"/>
  <c r="F80" i="60"/>
  <c r="F79" i="60"/>
  <c r="F78" i="60"/>
  <c r="F77" i="60"/>
  <c r="F76" i="60"/>
  <c r="F75" i="60"/>
  <c r="F68" i="60"/>
  <c r="F67" i="60"/>
  <c r="F66" i="60"/>
  <c r="F65" i="60"/>
  <c r="F64" i="60"/>
  <c r="F63" i="60"/>
  <c r="F62" i="60"/>
  <c r="F61" i="60"/>
  <c r="F60" i="60"/>
  <c r="F59" i="60"/>
  <c r="F58" i="60"/>
  <c r="F57" i="60"/>
  <c r="F56" i="60"/>
  <c r="F55" i="60"/>
  <c r="F54" i="60"/>
  <c r="F120" i="60" l="1"/>
  <c r="F23" i="60" s="1"/>
  <c r="F152" i="60"/>
  <c r="F26" i="60" s="1"/>
  <c r="F129" i="60"/>
  <c r="F24" i="60" s="1"/>
  <c r="F73" i="60"/>
  <c r="F140" i="60"/>
  <c r="F86" i="60"/>
  <c r="F20" i="60" s="1"/>
  <c r="F111" i="60"/>
  <c r="F21" i="60" s="1"/>
  <c r="X123" i="60"/>
  <c r="X124" i="60" s="1"/>
  <c r="U125" i="60"/>
  <c r="U126" i="60" s="1"/>
  <c r="U127" i="60" s="1"/>
  <c r="F19" i="60" l="1"/>
  <c r="F25" i="60"/>
  <c r="F141" i="60"/>
  <c r="F153" i="60" s="1"/>
  <c r="F154" i="60" l="1"/>
  <c r="F155" i="60" s="1"/>
  <c r="F29" i="60" l="1"/>
  <c r="F31" i="60" s="1"/>
  <c r="F33" i="60" s="1"/>
</calcChain>
</file>

<file path=xl/comments1.xml><?xml version="1.0" encoding="utf-8"?>
<comments xmlns="http://schemas.openxmlformats.org/spreadsheetml/2006/main">
  <authors>
    <author>Raquel</author>
  </authors>
  <commentList>
    <comment ref="E117" authorId="0">
      <text>
        <r>
          <rPr>
            <b/>
            <sz val="9"/>
            <color indexed="81"/>
            <rFont val="Tahoma"/>
            <family val="2"/>
          </rPr>
          <t>INCL. APAGADOR DE CAÑON</t>
        </r>
        <r>
          <rPr>
            <sz val="9"/>
            <color indexed="81"/>
            <rFont val="Tahoma"/>
            <family val="2"/>
          </rPr>
          <t xml:space="preserve">
</t>
        </r>
      </text>
    </comment>
  </commentList>
</comments>
</file>

<file path=xl/sharedStrings.xml><?xml version="1.0" encoding="utf-8"?>
<sst xmlns="http://schemas.openxmlformats.org/spreadsheetml/2006/main" count="309" uniqueCount="226">
  <si>
    <t>CLAVE</t>
  </si>
  <si>
    <t>UNIDAD</t>
  </si>
  <si>
    <t>TOTAL</t>
  </si>
  <si>
    <t>PZA</t>
  </si>
  <si>
    <t>CANTIDAD</t>
  </si>
  <si>
    <t>M2</t>
  </si>
  <si>
    <t>M3</t>
  </si>
  <si>
    <t>KG</t>
  </si>
  <si>
    <t>ML</t>
  </si>
  <si>
    <t>SAL</t>
  </si>
  <si>
    <t>UNIVERSIDAD DE LA SIERRA SUR</t>
  </si>
  <si>
    <t>CATALOGO DE CONCEPTOS</t>
  </si>
  <si>
    <t>DESCRIPCION DE CONCEPTO</t>
  </si>
  <si>
    <t>P. U.</t>
  </si>
  <si>
    <t>IMPORTE</t>
  </si>
  <si>
    <t>CAPITULO 01. CIMENTACION</t>
  </si>
  <si>
    <t>CAPITULO 02. ESTRUCTURAS</t>
  </si>
  <si>
    <t>CAPITULO 03. ALBAÑILERIA Y ACABADOS</t>
  </si>
  <si>
    <t>MURETE DE ENRASE DE 14 CMS. DE ESPESOR, EN CIMENTACIÓN CON TABIQUE DE CONCRETO (TIPO PESADO) DE 10X14X28 CMS. ASENTADO CON MORTERO CEM-ARENA 1:5.</t>
  </si>
  <si>
    <t>PLANTILLA DE CONCRETO HECHO EN OBRA F C=100KG/CM2 DE 8 CM DE ESPESOR, INCLUYE; VACIADO, HERRAMIENTA, MATERIAL Y MANO DE OBRA.</t>
  </si>
  <si>
    <r>
      <t>DEPENDENCIA:</t>
    </r>
    <r>
      <rPr>
        <b/>
        <sz val="8"/>
        <rFont val="Arial"/>
        <family val="2"/>
      </rPr>
      <t xml:space="preserve"> UNIVERSIDAD DE LA SIERRA SUR</t>
    </r>
  </si>
  <si>
    <r>
      <t xml:space="preserve">UBICACIÓN: </t>
    </r>
    <r>
      <rPr>
        <b/>
        <sz val="8"/>
        <rFont val="Arial"/>
        <family val="2"/>
      </rPr>
      <t>GUILLERMO ROJAS MIJANGOS S/N, ESQ. AV. UNIVERSIDAD, COL. CIUDAD UNIVERSITARIA, MIAHUATLÁN DE PORFIRÍO DÍAZ, OAX.</t>
    </r>
  </si>
  <si>
    <t>1000</t>
  </si>
  <si>
    <t>1001</t>
  </si>
  <si>
    <t>1002</t>
  </si>
  <si>
    <t>1003</t>
  </si>
  <si>
    <t>1004</t>
  </si>
  <si>
    <t>1005</t>
  </si>
  <si>
    <t>1006</t>
  </si>
  <si>
    <t>1007</t>
  </si>
  <si>
    <t>1008</t>
  </si>
  <si>
    <t>1009</t>
  </si>
  <si>
    <t>1010</t>
  </si>
  <si>
    <t>1011</t>
  </si>
  <si>
    <t>1012</t>
  </si>
  <si>
    <t>1013</t>
  </si>
  <si>
    <t>1014</t>
  </si>
  <si>
    <t>1015</t>
  </si>
  <si>
    <t>2000</t>
  </si>
  <si>
    <t>2001</t>
  </si>
  <si>
    <t>2002</t>
  </si>
  <si>
    <t>2003</t>
  </si>
  <si>
    <t>2004</t>
  </si>
  <si>
    <t>2005</t>
  </si>
  <si>
    <t>2006</t>
  </si>
  <si>
    <t>2007</t>
  </si>
  <si>
    <t>2008</t>
  </si>
  <si>
    <t>2009</t>
  </si>
  <si>
    <t>3000</t>
  </si>
  <si>
    <t>3001</t>
  </si>
  <si>
    <t>3002</t>
  </si>
  <si>
    <t>3003</t>
  </si>
  <si>
    <t>3004</t>
  </si>
  <si>
    <t>3005</t>
  </si>
  <si>
    <t>3006</t>
  </si>
  <si>
    <t>3007</t>
  </si>
  <si>
    <t>3008</t>
  </si>
  <si>
    <t>5000</t>
  </si>
  <si>
    <t>5001</t>
  </si>
  <si>
    <t>5002</t>
  </si>
  <si>
    <t>5003</t>
  </si>
  <si>
    <t>5004</t>
  </si>
  <si>
    <t>5005</t>
  </si>
  <si>
    <t>5006</t>
  </si>
  <si>
    <t>5007</t>
  </si>
  <si>
    <t>5008</t>
  </si>
  <si>
    <t>6000</t>
  </si>
  <si>
    <t>6001</t>
  </si>
  <si>
    <t>6002</t>
  </si>
  <si>
    <t>6003</t>
  </si>
  <si>
    <t>6004</t>
  </si>
  <si>
    <t>6005</t>
  </si>
  <si>
    <t>6006</t>
  </si>
  <si>
    <t>CUARTO DE MAQUINAS</t>
  </si>
  <si>
    <t>OBRA:</t>
  </si>
  <si>
    <t>DESCRIPCIÓN:</t>
  </si>
  <si>
    <t>PARTIDAS</t>
  </si>
  <si>
    <t>CAPITULO 06. OBRA EXTERIOR</t>
  </si>
  <si>
    <t xml:space="preserve">S U B T O T A L </t>
  </si>
  <si>
    <t>16 %   I. V. A.</t>
  </si>
  <si>
    <t xml:space="preserve">T O T A L </t>
  </si>
  <si>
    <t>SUMINISTRO Y RELLENO DE MATERIAL INERTE, CALIDAD SUB BASE, COMPACTADO CON RODILLO VIBROCOMPACTADOR CON CAPACIDAD DE 12 TON. Y AGUA, EN CAPAS DE 30 CM DE ESPESOR. AL 95% DE SU P.V.S., HASTA FORMAR UNA PLATAFORMA DE 0,50 A 1,00 MT. DE ALTURA, INCLUYE: ACARREO MANUAL O CON MAQUINARIA A UNA DISTANCIA DE 30 MT. DENTRO DE OBRA, EXTRACCION DE 5 MUESTRAS POR CADA CAPA, DE LA COMPACIDAD, PARA PRESENTAR PRUEBAS DE LABORATORIO.</t>
  </si>
  <si>
    <t>EXCAVACIÓN EN CEPAS A 2,00 MT DE PROFUNDIDAD POR MEDIOS MECANICOS EN TERRENO TIPO "B", PROFUNDIDAD INDICADA EN OBRA, INCLUYE: AFINE DE TALUD, TRASPALEO, ACARREO DEL MATERIAL PRODUCTO DE LA EXCAVACION DENTRO DE LA OBRA POR LOS MEDIOS NECESARIOS.</t>
  </si>
  <si>
    <t>EXCAVACIÓN MANUAL EN CEPAS EN TERRENO TIPO "B", PROFUNDIDAD INDICADA EN OBRA, INCLUYE: AFINE DE TALUD, TRASPALEO, RETIRO DE MATERIAL NO UTIL A 1 KM. FUERA DE LA OBRA.</t>
  </si>
  <si>
    <t>PLANTILLA DE CONCRETO HECHO EN OBRA F'C=100 KG/CM2 DE 5 CM DE ESPESOR, INCLUYE; VACIADO, HERRAMIENTA, MATERIAL Y MANO DE OBRA.</t>
  </si>
  <si>
    <t>ACERO DE REFUERZO DIAM. #2 (ALAMBRON) FY=2530 KG/CM2 INCLUYENDO LOS TRASLAPES, SILLETAS, GANCHOS, ESCUADRAS, DESPERDICIOS NECESARIOS, SUMINISTRO, HABILITADO Y ARMADO.</t>
  </si>
  <si>
    <t>ACERO REFUERZO EN CIMENTACION DIAM. #4 FY=4200 KG/CM2 INCLUYENDO LOS TRASLAPES, SILLETAS, GANCHOS, ESCUADRAS Y DESPERDICIOS NECESARIOS, Y  SUMINISTRO, HABILITADO,  ARMADO Y PRUEBAS DE LABORATORIO.</t>
  </si>
  <si>
    <t>ACERO REFUERZO EN CIMENTACION DIAM. #6 FY=4200 KG/CM2 INCLUYENDO LOS TRASLAPES, SILLETAS, GANCHOS, ESCUADRAS Y DESPERDICIOS NECESARIOS, Y  SUMINISTRO, HABILITADO,  ARMADO Y PRUEBAS DE LABORATORIO.</t>
  </si>
  <si>
    <t>CIMBRA PARA CIMENTACIÓN CON MADERA DE PINO DE 3A. ACABADO COMÚN, INCLUYE: CIMBRADO Y DESCIMBRADO.</t>
  </si>
  <si>
    <t>MURETE DE ENRASE DE 20 CMS. DE ESPESOR, EN CIMENTACION CON TABIQUE DE CONCRETO (TIPO PESADO) DE 12X20X40 CMS. ASENTADO CON MORTERO CEM-ARENA 1:5.</t>
  </si>
  <si>
    <t>TOTAL DE CIMENTACIÓN</t>
  </si>
  <si>
    <t>TOTAL DE ESTRUCTURA</t>
  </si>
  <si>
    <t>APLANADO FINO EN MUROS DE TABIQUE Y CONCRETO, CON MEZCLA DE CEMENTO-CAL-ARENA, PROP. 1:1/4:4 A PLOMO Y REGLA, CON LLANA DE MADERA, EN PLANTA BAJA Y ALTA, INCLUYE: ANDAMIOS Y ELEVACIONES A UNA ALTURA DE 9.20 MT., REMATES, BOQUILLAS, RECORTE DE APLANADO PARA ZOCLO, PICADO DE ELEMENTOS DE CONCRETO PARA MEJOR ADHERENCIA Y ADHITIVO PARA UNIR CONCRETO VIEJO CON NUEVO, HERRAMIENTA, MATERIALES Y MANO DE OBRA, LIMPIEZA Y RETIRO DE SOBRANTES FUERA DE LA OBRA, TERMINADO LISO O RAYADO CON ESPONJA.</t>
  </si>
  <si>
    <t>PISOS Y BANQUETAS DE CONCRETO F'C= 150 KG/CM2 REFORZADO CON MALLA ELECTROSOLDADA 6x6-10x10 DE 10 CM. DE ESPESOR,  INCLUYE: NIVELACION Y COMPACTACION ACABADO RAYADO A BROCHA EN LOSAS DE 3.06 X 2.00 MTS. JUNTA FRIAS ACABADAS CON VOLTEADOR.</t>
  </si>
  <si>
    <t>RODAPIE DE CONCRETO F'C= 150 KG/CM2, SECCION DE 15 X 20 CM. ARMADO CON 4 VAR. DEL #3 Y BASTON DE 1.40 MTS. DE DESARROLLO #2 @ 20 CMS., FORJADO DE NARIZ, DE 10X10 CMS., INCLUYE: CIMBRA APARENTE, MATERIAL Y MANO DE OBRA</t>
  </si>
  <si>
    <t>MURETE DE ENRASE DE 14 CMS. DE ESPESOR, EN CIMENTACION CON TABIQUE DE CONCRETO (TIPO PESADO) DE 10X14X28 CMS. ASENTADO CON MORTERO CEM-ARENA 1:5.</t>
  </si>
  <si>
    <t>CHAFLAN DE CONCRETO DE 10X10 CMS., CON MEZCLA DE CEMENTO, ARENA, PROP.; 1:5, ACABADO FINO PARA RECIBIR IMPERMEABILIZANTE PREFABRICADO, INCLUYE: ANDAMIOS, ELEVACIONES, HERRAMIENTA, EQUIPO, MATERIAL Y MANO DE OBRA, LIMPIEZA Y RETIRO DE SOBRANTES FUERA DE LA OBRA.</t>
  </si>
  <si>
    <t>REGISTRO  SANITARIO  60  X 40 X 80 CM. (MEDIDAS INTERIORES) CON TABIQUE BLANCO TIPO PESADO DE 10 X 14 X 28 CM. DE 14 CMS. DE ESPESOR, JUNTEADO CON MEZCLA CEMENTO-ARENA PROP. 1:5, PLANTILLA DE CONCRETO SIMPLE, PISO CON MEDIA CAÑA DE CONCRETO F'C=100 KG/CM2 DE 8 CM. ACABADO PULIDO, APLANADO PULIDO INTERIOR Y ACABADO COMUN EN EXTERIOR, TAPA HECHA CON MARCO Y CONTRAMARCO DE ANGULO DE 1"X1"X3/16, Y COLADA CON CONCRETO SIMPLE, ACABADO RAYADO, VER DETALLE EN PLANO DE ACABADOS, INCLUYE: MATERIAL, MANO DE OBRA, HERRAMIENTA Y LIMPIEZA DEL AREA DE TRABAJO</t>
  </si>
  <si>
    <t>REGISTRO  HIDRAULICO  DE  80  X  80 X 80 CM. (MEDIDAS INTERIORES) CON TABIQUE BLANCO TIPO PESADO DE 10 X 14 X 28 CM. DE 14 CMS. DE ESPESOR, JUNTEADO CON MEZCLA CEMENTO-ARENA PROP. 1:5, PLANTILLA DE CONCRETO SIMPLE, PISO DE CONCRETO F'C=100 KG/CM2 DE 8 CM. ACABADO PULIDO, APLANADO PULIDO INTERIOR Y ACABADO COMUN EN EXTERIOR, TAPA HECHA CON MARCO Y CONTRAMARCO DE ANGULO, TIPO COMERCIAL, Y COLADA CON CONCRETO SIMPLE, ACABADO RAYADO, VER DETALLE EN PLANO DE ACABADOS, INCLUYE: MATERIAL, MANO DE OBRA, HERRAMIENTA Y LIMPIEZA DEL AREA DE TRABAJO</t>
  </si>
  <si>
    <t>TOTAL DE ALBAÑILERÍA Y ACABADOS.</t>
  </si>
  <si>
    <t>B) INSTALACION HIDROSANITARIA</t>
  </si>
  <si>
    <t>SALIDA SANITARIA CON TUBO DE PVC SANITARIO REFORZADO,  EN PLANTA BAJA Y ALTA, INCLUYE; CONEXIONES, TUBERIA DE PVC 2" Y 4", HERRAJES LOS NECESARIOS, HERRAMIENTA, MANO DE OBRA, PRUEBAS Y TODO LO NECESARIO PARA SU BUEN FUNCIONAMIENTO. LIMPIEZA DEL AREA DE TRABAJO.</t>
  </si>
  <si>
    <t>SALIDA HIDRAULICA, PARA LAVABOS Y TARJAS, EN PLANTA BAJA Y ALTA, CON TUBERIA DE COBRE TIPO "M" DE 1/2" Y 3/4", INCLUYE; EXCAVACIONES, RANURAS, RESANES, CONEXIÓNES, MATERIALES  MENORES, HERAMIENTA, MANO DE OBRA, PRUEBAS Y TODO LO NECESARIO PARA SU BUEN FUNCIONAMIENTO. LIMPIEZA DEL AREA DE TRABAJO.</t>
  </si>
  <si>
    <t>SUMINISTRO Y COLOCACION DE COLADERA DE PISO HELVEX 24, EN PLANTA BAJA Y ALTA, INCLUYE; CONEXIONES, MATERIALES MENORES, HERRAMIENTA, MANO DE OBRA Y PRUEBAS. TRABAJO TERMINADO.</t>
  </si>
  <si>
    <t>SUMINISTRO Y COLOCACION DE TUBO PVC SANITARIO REFORZADO. DE 100 MM., INCLUYE: COPLES, CODOS 45° Y 90°, YEES, TEES, EXCAVACION, CAMA DE ARENA, RELLENO Y COMPACTACION, CONEXIONES, MATERIALES, HERRAMIENTAS Y MANO DE OBRA</t>
  </si>
  <si>
    <t>TOTAL B) INSTALACION HIDROSANITARIA</t>
  </si>
  <si>
    <t>TOTAL INSTALACIONES</t>
  </si>
  <si>
    <t>CAP-06</t>
  </si>
  <si>
    <t>OBRA EXTERIOR</t>
  </si>
  <si>
    <t xml:space="preserve"> TOTAL:  OBRA EXTERIOR</t>
  </si>
  <si>
    <t>SUBTOTAL</t>
  </si>
  <si>
    <t>IVA</t>
  </si>
  <si>
    <t xml:space="preserve">TOTAL DE LA OBRA </t>
  </si>
  <si>
    <t>1016</t>
  </si>
  <si>
    <t>1017</t>
  </si>
  <si>
    <t>CAP-01</t>
  </si>
  <si>
    <t>CAPITULO 01.-CIMENTACIÓN</t>
  </si>
  <si>
    <t>CAP-02</t>
  </si>
  <si>
    <t>CAPITULO 02.- ESTRUCTURA</t>
  </si>
  <si>
    <t>CAP-03</t>
  </si>
  <si>
    <t>CAP-05</t>
  </si>
  <si>
    <t xml:space="preserve">CAPITULO 05.- INSTALACIONES </t>
  </si>
  <si>
    <t>3009</t>
  </si>
  <si>
    <t>3010</t>
  </si>
  <si>
    <t>3011</t>
  </si>
  <si>
    <t>3012</t>
  </si>
  <si>
    <t>3013</t>
  </si>
  <si>
    <t>3014</t>
  </si>
  <si>
    <t>3015</t>
  </si>
  <si>
    <t>3016</t>
  </si>
  <si>
    <t>3017</t>
  </si>
  <si>
    <t>3018</t>
  </si>
  <si>
    <t>3019</t>
  </si>
  <si>
    <t>3020</t>
  </si>
  <si>
    <t>3021</t>
  </si>
  <si>
    <t>3022</t>
  </si>
  <si>
    <t>5009</t>
  </si>
  <si>
    <t>5010</t>
  </si>
  <si>
    <t>5011</t>
  </si>
  <si>
    <t>5012</t>
  </si>
  <si>
    <t>5018</t>
  </si>
  <si>
    <t>5019</t>
  </si>
  <si>
    <t>5020</t>
  </si>
  <si>
    <t>5021</t>
  </si>
  <si>
    <t>6007</t>
  </si>
  <si>
    <t>6008</t>
  </si>
  <si>
    <t>CAPITULO 05. INSTALACIONES</t>
  </si>
  <si>
    <t>LIMPIEZA TRAZO Y NIVELACION DEL TERRENO EN AREA DE EDIFICIO.</t>
  </si>
  <si>
    <t>EXCAVACION A CIELO ABIERTO EN MATERIAL TIPO B, POR MEDIOS MECANICOS, A UNA PROFUNDIDAD PROMEDIO DE 1.00 MT. ACARREO DEL MATERIAL EN CAMION VOLTEO A 1KM. FUERA DE LA OBRA, INCLUYE: TRASPALEOS, CARGA Y DESCARGA POR MEDIOS MECÁNICOS Y LO NECESARIO PARA SU CORRECTA EJECUCIÓN.</t>
  </si>
  <si>
    <t>ACERO REFUERZO EN CIMENTACION DIAM. #3 FY=4200 KG/CM2 INCLUYENDO LOS TRASLAPES, SILLETAS, GANCHOS, ESCUADRAS Y DESPERDICIOS NECESARIOS, Y  SUMINISTRO, HABILITADO,  ARMADO Y PRUEBAS DE LABORATORIO.</t>
  </si>
  <si>
    <t>CONCRETO PREMEZCLADO F'C=250 KG/CM2 EN CIMENTACIÓN T.M.A. 3/4", REVENIMIENTO DE 14+- 2 CMS.,  INCLUYE; COLOCADO, VIBRADO Y CURADO, PRUEBAS DE LABORATORIO (1 MUESTRA DE 3 CILINDROS POR CADA 6 M3)</t>
  </si>
  <si>
    <t>CONCRETO HECHO EN OBRA F'C=250 KG/CM2 EN CIMENTACIÓN T.M.A. 3/4", REVENIMIENTO DE 14+- 2 CMS., INCLUYE; COLOCADO, VIBRADO Y CURADO, PRUEBAS DE LABORATORIO (UNA MUESTRA DE DOS CILINDROS DE CADA 1.50 A 3.5 M3 DE CONCRETO).</t>
  </si>
  <si>
    <t>CONCRETO HECHO EN OBRA F'C=100 KG/CM2 EN CIMENTACIÓN T.M.A. 3/4", REVENIMIENTO DE 14+- 2 CMS., INCLUYE; COLOCADO, VIBRADO Y CURADO, PRUEBAS DE LABORATORIO (UNA MUESTRA DE DOS CILINDROS DE CADA 1.50 A 3.5 M3 DE CONCRETO).</t>
  </si>
  <si>
    <t>CADENA DE DESPLANTE DE 14X25 CMS. (CD1) CON CONCRETO F'C=200 KG/CM2, ARMADO CON 4 VAR. DE 3/8", EST. DE 1/4" @ 20 CMS. INCLUYE: CRUCE DE VARILLAS, CIMBRA COMUN, COLADO Y VIBRADO, DESCIMBRADO, COLADO MONOLITICO PREFERENTEMENTE.</t>
  </si>
  <si>
    <t>CADENA DE DESPLANTE DE 14X15 CMS. EN PUERTAS, CON CONCRETO F'C=200 KG/CM2, ARMADO CON 4 VAR. DE 3/8", EST. DE 1/4" @ 20 CMS. INCLUYE: CRUCE DE VARILLAS, CIMBRA COMUN, COLADO Y VIBRADO, DESCIMBRADO, COLADO MONOLITICO PREFERENTEMENTE.</t>
  </si>
  <si>
    <t>SUMINISTRO Y RELLENO DE MATERIAL DE BANCO EN CEPAS CON BAILARINA Y AGUA, EN CAPAS DE 20 CM. DE ESP. AL 90% DE SU P.V.S. INCLUYE: TRASPALEO, ACARREOS DENTRO DE LA OBRA POR LOS MEDIOS NECESARIOS, EXTRACCION DE 5 MUESTRAS POR CAPA, DE LA COMPACIDAD, PARA PRESENTAR PRUEBAS DE LABORATORIO., HERRAMIENTA Y MANO DE OBRA.</t>
  </si>
  <si>
    <t>1018</t>
  </si>
  <si>
    <t>1019</t>
  </si>
  <si>
    <t>CIMBRA COMÚN EN COLUMNAS Y MUROS, CON MADERA DE PINO O TRIPLAY DE PINO DE 18 MM. EN PLANTA BAJA Y ALTA, INCLUYE: HABILITADO, CIMBRADO, PLOMEADO, DESCIMBRADO, ELEVACIONES HASTA UNA ALTURA DE 9.00 MT., LIMPIEZA Y RETIRO DE SOBRANTES FUERA DE LA OBRA.</t>
  </si>
  <si>
    <t>CIMBRA EN COLUMNAS Y MUROS (MC) RECTAS O CURVAS, CON TRIPLAY DE PINO DE 18 MM. ACABADO FINO, INCLUYE:  REBABEO, RESANES, HABILITADO, DESCIMBRADO, CHAFLANES U OCHAVOS, ELEVACIONES HASTA UNA ALTURA DE 9.00 MT.,  TRABAJO TERMINADO.</t>
  </si>
  <si>
    <t>CIMBRA APARENTE EN TRABES (RECTAS Y CURVAS), CON TRIPLAY DE PINO DE 18 MM., INCLUYE: CHAFLANES U OCHAVOS, GOTEROS Y FRENTES, CIMBRADO, DESCIMBRADO, ANDAMIOS, Y ELEVACIONES HASTA 9.00 MTS., RETIRO DE REBABAS, RESANES, TRABAJO TERMINADO, UBICAR EN PLANOS TRABES RECTAS Y CURVAS.</t>
  </si>
  <si>
    <t>CIMBRA PARA LOSAS DE ENTREPISO, AZOTEA Y RAMPAS (RECTAS-CURVAS), ACABADO APARENTE, CON TRIPLAY DE PINO DE 18 MM., INCLUYE: CHAFLANES U OCHAVOS, GOTEROS Y FRENTES, CIMBRADO, DESCIMBRADO, ANDAMIOS, Y ELEVACIONES HASTA 8.00 MTS., REBABEO, RESANES, TRABAJO TERMINADO., UBICAR EN PLANOS LOSAS RECTAS Y CURVAS.</t>
  </si>
  <si>
    <t>CIMBRA PARA LOSAS EN VOLADO DOBLE ALTURA, ACABADO APARENTE CON TRIPLAY DE PINO DE 18 MM., INCLUYE: CHAFLANES U OCHAVOS, GOTERO Y FRENTES, CIMBRADO Y DESCIMBRADO., RETIRO DE REBABAS, RESANES.</t>
  </si>
  <si>
    <t>ACERO DE REFUERZO DE # 2 (ALAMBRON) FY=2530 KG/CM2, EN ESTRUCTURA, INCLUYE: SUMINISTRO, HABILITADO, ARMADO, TRASLAPES, GANCHOS. SILLETAS, ESCUADRAS, Y DESPERDICIOS, EN PLANTA BAJA Y ALTA, ELEVACIONES HASTA UNA ALTURA DE 9.00 MT.</t>
  </si>
  <si>
    <t>ACERO DE REFUERZO DIAM.#3 FY= 4200 KG/CM2 EN ESTRUCTURA, INCLUYENDO LOS TRASLAPES, SILLETAS, GANCHOS, ESCUADRAS Y DESPERDICIOS NECESARIOS, Y  SUMINISTRO, HABILITADO,  ARMADO, PRUEBAS DE LABORATORIO, EN PLANTA BAJA Y ALTA, ELEVACIONES HASTA UNA ALTURA DE 9.00 MT.</t>
  </si>
  <si>
    <t>ACERO DE REFUERZO DIAM.#4 FY= 4200 KG/CM2 EN ESTRUCTURA, INCLUYENDO LOS TRASLAPES, SILLETAS, GANCHOS, ESCUADRAS Y DESPERDICIOS NECESARIOS, Y  SUMINISTRO, HABILITADO,  ARMADO, PRUEBAS DE LABORATORIO, EN PLANTA BAJA Y ALTA, ELEVACIONES HASTA UNA ALTURA DE 9.00 MT.</t>
  </si>
  <si>
    <t>ACERO DE REFUERZO DIAM.#6 FY= 4200 KG/CM2 EN ESTRUCTURA, INCLUYENDO LOS TRASLAPES, SILLETAS, GANCHOS, ESCUADRAS Y DESPERDICIOS NECESARIOS, Y  SUMINISTRO, HABILITADO,  ARMADO, PRUEBAS DE LABORATORIO, EN PLANTA BAJA Y ALTA, ELEVACIONES HASTA UNA ALTURA DE 9.00 MT.</t>
  </si>
  <si>
    <t>CONCRETO PREMEZCLADO F'C=250 KG/CM² EN ESTRUCTURA Y LOSAS DE ENTREPISO Y AZOTEA, T.M.A. 3/4", REVENIMIENTO 14+- 2 CMS., INCLUYE: COLADO MONOLITICAMENTE CON TRABES Y CADENAS DE CERRAMIENTO, VIBRADO Y CURADO DE 7 DIAS COMO MINIMO, EN LOSAS INCLINADAS INCLUIR ACABADO FINO PARA RECIBIR IMPERMEABILIZANTE, PRUEBAS DE LABORATORIO (UNA MUESTRA DE 3 CILINDROS POR CADA 6 M3), ELEVACIONES HASTA UNA ALTURA DE 9.00 MT.</t>
  </si>
  <si>
    <t>CONCRETO HECHO EN OBRA F'C=250 KG/CM² EN ESTRUCTURA (COLUMNAS, MUROS, RAMPAS, LOSAS), T.M.A. 3/4", REVENIMIENTO 14+- 2 CMS., INCLUYE: COLADO, VIBRADO Y CURADO, EN LOSAS INCLINADAS INCLUIR AFINE Y ACABADO PARA RECIBIR IMPERMEABILIZANTE, PRUEBAS DE LABORATORIO (UNA MUESTRA DE 3 CILINDROS POR CADA 6 M3), ELEVACIONES HASTA UNA ALTURA DE 9.00 MT.</t>
  </si>
  <si>
    <t>2010</t>
  </si>
  <si>
    <t>MURO COMUN DE TABIQUE ROJO RECOCIDO DE 14 CM. DE ESPESOR (RECTO O CURVO) CON TABIQUE DE 5X14X28 CMS., A PLOMO, ASENTADO CON CEMENTO-MORTERO-ARENA, PROP. 1/2:1:4 1/2, EN PLANTA BAJA, ALTA, Y MUROS A DOBLE ALTURA, INCLUYE: ANDAMIOS Y ELEVACIONES HASTA UNA ALTURA DE 9.00 MTS., LIMPIEZA Y RETIRO DE SOBRANTES FUERA DE LA OBRA.</t>
  </si>
  <si>
    <t>CASTILLOS DE CONCRETO TIPO K0 DE 15 x 15 CM., F'C=200 KG/CM2, ARMADO CON 4 VARS Ø 3/8" Y EST. Ø1/4" ES=6@10, TC=@20 EI=6@10CMS., EN PLANTA BAJA Y ALTA, INCLUYE: CRUCE DE VARILLAS, CIMBRADO COMUN, COLADO, VIBRADO, DESCIMBRADO, ANDAMIOS Y ELEVACIONES HASTA UNA ALTURA DE 9.20 MT.</t>
  </si>
  <si>
    <t>CASTILLOS DE CONCRETO F'C=200 KG/CM2, TIPO K1 DE 14 x 21 CM., ARMADO CON 4 VARS. 3/8" Y EST. 1/4" ES=6@10, TC=@20 Y EI=6@10 CMS., EN PLANTA BAJA Y ALTA, INCLUYE: CRUCES DE VARILLAS, CIMBRADO COMUN, COLADO, VIBRADO, DESCIMBRADO, ANDAMIOS Y ELEVACIONES HASTA UNA ALTURA DE 9.2</t>
  </si>
  <si>
    <t>´SZZ</t>
  </si>
  <si>
    <t>CASTILLOS DE CONCRETO F'C=200 KG/CM2, TIPO K2 DE 14 x 25 CM. ARMADO CON 4 VARS 1/2" Y EST. 1/4" ES=6@10, TC=@20 Y EI=6@10 CMS., EN PLANTA BAJA Y ALTA, INCLUYE; CRUCES DE VARILLAS, CIMBRADO COMUN, COLADO, VIBRADO, DESCIMBRADO, ANDAMIOS Y ELEVACIONES HASTA UNA ALTURA DE 9.2</t>
  </si>
  <si>
    <t>CADENA DE CONCRETO INTERMEDIA F'C=200 KG/CM2, DE 15X20 CMS. SOBRE PUERTAS, VENTANAS Y EN MUROS CIEGOS AL CENTRO DE LA ALTURA TOTAL, ARMADA CON 4 VAR. DE 3/8" Y ESTRIBOS DEL No.2 @ 20 CMS. INCLUYE: CRUCE DE VARILLAS, CIMBRADO COMUN, COLADO, VIBRADO, DESCIMBRADO, ANDAMIOS Y ELEVACIONES HASTA UNA ALTURA DE 9 MT.</t>
  </si>
  <si>
    <t>CADENA DE CERRAMIENTO CC1, CONCRETO F'C=250 KG/CM2 15X 30 CMS., ARMADA CON 4 VAR. DE 1/2" Y ESTRIBOS DEL No.2 6 A 10 Y @ 17 CMS. EN PLANTA BAJA Y ALTA, INCLUYE: CRUCE DE VARILLAS, CIMBRA COMUN, COLADO MONOLITICAMENTE CON LAS LOSA, CON CONCRETO PREMEZCLADO, VIBRADO, DESCIMBRADO, ANDAMIOS Y ELEVACIONES HASTA UNA ALTURA DE 9 MT.</t>
  </si>
  <si>
    <t>CADENA (MV) DE CONCRETO F`C=200 KG/CM2, DE 10X14 CM. ARMADO C/2 VARILLAS DE 3/8", GRAPAS # 2  @ 20 CM. INCL. CIMBRA COMUN, COLADO, DESCIMBRADO Y CRUCES DE VARILLAS, ANCLARLAS A CASTILLOS, VER  DETALLE EN PLANO ESTRUCTURAL.</t>
  </si>
  <si>
    <t>FIRME DE CONCRETO F'C= 150 KG/CM2, DE 8 CMS. DE ESPESOR, REFORZADO CON MALLA ELECTROSOLDADA 6/6-10-10, INCLUYE: COMPACTACIÓN, TRAZO, NIVELACIÓN Y MAESTRADO.</t>
  </si>
  <si>
    <t>APLANADO RUSTICO EN MUROS DE TABIQUE Y CONCRETO, PARA RECIBIR AZULEJO. CON MEZCLA DE CEMENTO-CAL-ARENA, PROP. 1:1/4:4 A PLOMO Y REGLA, CON LLANA DE MADERA, EN PLANTA BAJA Y ALTA, INCLUYE: ANDAMIOS Y ELEVACIONES, PICADO DE ELEMENTOS DE CONCRETO PARA MEJOR ADHERENCIA Y ADITIVO PARA UNIR CONCRETO VIEJO CON NUEVO, HERRAMIENTA, MATERIALES Y MANO DE OBRA, LIMPIEZA Y RETIRO DE SOBRANTES FUERA DE LA OBRA.</t>
  </si>
  <si>
    <t>FORJADO DE ESCALONES, CON CONCRETO F'C=250 KG/CM2., DE 30 CMS. DE HUELLA Y 18 CMS. DE PERALTE, PREPARADO PARA RECIBIR LOSETA DE CERAMICA (2 CMS.), FORJADO DE NARIZ CON CIMBRA APARENTE DE 7X5 CMS., ARMADO CON VARILLA DEL No. 3 @ 20 CMS. AMBOS SENTIDOS, INCLUYE, TRAZO, CIMBRADO Y DESCIMBRADO, VER DETALLE EN PLANOS.</t>
  </si>
  <si>
    <t>APLANADO FINO EN MUROS O FALDONES DE PANEL W, CON MEZCLA DE CEMENTO-CAL-ARENA, PROP. 1:1/4:4 A PLOMO Y REGLA, CON LLANA DE MADERA, EN PLANTA BAJA Y ALTA, INCLUYE: ANDAMIOS Y ELEVACIONES A UNA ALTURA DE 5.70 MT., REMATES, BOQUILLAS, HERRAMIENTA, MATERIALES Y MANO DE OBRA, LIMPIEZA Y RETIRO DE SOBRANTES FUERA DE LA OBRA, TERMINADO LISO O RAYADO CON ESPONJA.</t>
  </si>
  <si>
    <t>ENTORTADO EN AZOTEA CON MEZCLA DE CEMENTO, CAL, TEPEXIL, ARENA, PROP.; 1:1/4:8:2, DE 3 A 20 CMS. DE ESPESOR, CON INCLINACION A LAS BAJADAS DE AGUAS PLUVIALES, ACABADO FINO PARA RECIBIR IMPERMEABILIZANTE PREFABRICADO, INCLUYE: ANDAMIOS, ELEVACIONES, HERRAMIENTA, EQUIPO, MATERIAL Y MANO DE OBRA, LIMPIEZA Y RETIRO DE SOBRANTES FUERA DE LA OBRA.</t>
  </si>
  <si>
    <t>IMPERMEABILIZACION EN AZOTEA (SISTEMA PREFABRICADO), POR TERMOFUSION, IMPERMEABILIZANTE CHOVATEK PROFESIONAL CON REFUERZO DE FIBRA POLIÉSTER DE 4 MM. DE ESPESOR, CON SBS (ESTIRENOBUTADIENO-ESTIRENO) ACABADO EN CARA SUPERIOR DE GRAVILLA MINERALIZADA TERRACOTA, INCLUYE: PRIMER CON IMPERPRIM SL, CALAFATEO CON CEMENTO PLASTICO BITUPLASTIC AT, LOCALIZACION Y SELLADO DE GRIETAS,  PREPARACION DE LA SUPERFICIE, CALAFATEO DE JUNTAS CON CEMENTO PLASTICO Y GRAVILLA, CALAFATEO DE PASOS Y BAJADAS DE AGUA, BARRERA DE VAPOR EN PERIMETROS Y CORTES, ACARREOS HORIZONTALES Y / O VERTICALES DENTRO Y FUERA DEL INMUEBLE A CUALQUIER NIVEL, HERRAMIENTA, MANO DE OBRA MATERIALES, LIMPIEZA DEL AREA Y LO NECESARIO PARA SU EJECUCION</t>
  </si>
  <si>
    <t>REGISTRO ELÉCTRICO PARA INTERIOR DE 60 X 60 X 80 CMS. DE ALTURA, MEDIDAS INTERIORES, HECHO CON TABIQUE DE CEMENTO, TIPO PESADO DE 10X14X28 CMS. PLANTILLA DE CONCRETO SIMPLE, APLANADO INTERIOR CON MORTERO CEMENTO-ARENA PROP. 1:5, CAMA DE GRAVA DE 7 CM., TAPA HECHA CON MARCO Y CONTRAMARCO DE ANGULO DE 1"X1"X3/16, Y COLADA CON CONCRETO SIMPLE, LISTA PARA RECIBIR LOSETA DE CERÁMICA ANTIDERRAPANTE, VER DETALLE EN PLANO DE ACABADOS, INCLUYE: MATERIAL, MANO DE OBRA, HERRAMIENTA Y LIMPIEZA DEL ÁREA DE TRABAJO</t>
  </si>
  <si>
    <t>REGISTRO INTERIOR PARA EL SISTEMA DE RED DE DATOS DE 60 X 80 X 80 CMS. DE ALTURA, MEDIDAS INTERIORES , HECHO CON TABIQUE DE CEMENTO, TIPO PESADO DE 10X14X28 CMS. PLANTILLA DE CONCRETO SIMPLE, APLANADO INTERIOR CON MORTERO CEMENTO-ARENA PROP. 1:5, FIRME DE CONCRETO F'C=100 KG/CM2 DE 8 CM., TAPA HECHA CON MARCO Y CONTRAMARCO DE ANGULO DE 1"X1"X3/16, Y COLADA CON CONCRETO SIMPLE, LISTA PARA RECIBIR LOSETA DE CERAMICA ANTIDERRAPANTE, VER DETALLE EN PLANO DE ACABADOS, INCLUYE: MATERIAL, MANO DE OBRA, HERRAMIENTA Y LIMPIEZA DEL AREA DE TRABAJO</t>
  </si>
  <si>
    <t>REGISTRO INTERIOR PARA EL SISTEMA DE RED DE DATOS DE 40 X 60 X 60 CMS. DE ALTURA, MEDIDAS INTERIORES , HECHO CON TABIQUE DE CEMENTO, TIPO PESADO DE 10X14X28 CMS. PLANTILLA DE CONCRETO SIMPLE, APLANADO INTERIOR CON MORTERO CEMENTO-ARENA PROP. 1:5, FIRME DE CONCRETO F'C=100 KG/CM2 DE 8 CM., TAPA HECHA CON MARCO Y CONTRAMARCO DE ANGULO DE 1"X1"X3/16, Y COLADA CON CONCRETO SIMPLE, LISTA PARA RECIBIR LOSETA DE CERAMICA ANTIDERRAPANTE, VER DETALLE EN PLANO DE ACABADOS, INCLUYE: MATERIAL, MANO DE OBRA, HERRAMIENTA Y LIMPIEZA DEL AREA DE TRABAJO</t>
  </si>
  <si>
    <t>REGISTRO TIPO BANCA EN EXTERIOR DE 60 X 60 X 80 CM. (MEDIDAS INTERIORES) CON TABIQUE BLANCO TIPO PESADO DE 10 X 14 X 28 CM. DE 14 CMS. DE ESPESOR, JUNTEADO CON MEZCLA CEMENTO-ARENA PROP. 1:5, PLANTILLA DE CONCRETO SIMPLE, APLANADO FINO INTERIOR Y ACABADO COMUN EN EXTERIOR, CAMA DE GRAVA DE 7 CM., TAPA DE CONCRETO SIMPLE F'C= 100 KG/CM2, DE 7 CMS. DE ESPESOR, REFORZADO CON MALLA ELECTROSOLDADA 10-10/6-6, ACABADO RAYADO</t>
  </si>
  <si>
    <t>REGISTRO TIPO BANCA EN EXTERIOR PARA RED DE DATOS DE 80 X 80 X 80 CM. (MEDIDAS INTERIORES) CON TABIQUE BLANCO TIPO PESADO DE 10 X 14 X 28 CM. DE 14 CMS. DE ESPESOR, JUNTEADO CON MEZCLA CEMENTO-ARENA PROP. 1:5, FIRME DE CONCRETO F'C=100 KG/CM2 DE 8 CM., PLANTILLA DE CONCRETO SIMPLE, APLANADO FINO INTERIOR Y ACABADO COMUN EN EXTERIOR, TAPA DE CONCRETO SIMPLE F'C= 100 KG/CM2, DE 7 CMS. DE ESPESOR, REFORZADO CON MALLA ELECTROSOLDADA 10-10/6-6, ACABADO RAYADO</t>
  </si>
  <si>
    <t>A).-INSTALACION ELECTRICA</t>
  </si>
  <si>
    <t xml:space="preserve">SALIDA DE ALUMBRADO EN MURO-LOSA MACIZA, EN PLANTA BAJA Y ALTA, CON CAJA DE REGISTRO GALVANIZADA, TUBO CONDUIT PVC TIPO PESADO DE 13, 19, 25 MM., INCLUYE; RANURAS, RESANES, CURVAS, CONECTORES, GUIAS CON ALAMBRE GALVANIZADO, PRUEBAS, Y TODO LO NECESARIO PARA SU CORRECTA EJECUCION. (VER PLANO ELECTRICO)., NO INCLUIR CABLES. </t>
  </si>
  <si>
    <t xml:space="preserve">APAGADOR SENCILLO O DE ESCALERA, CON TUBO CONDUIT GALV. USO LIGERO DE 13 MM, CHALUPA GALV. DE 13 MM., INCLUYE; RANURAS, RESANES, TUBOS CURVAS, CONECTORES, GUIAS CON ALAMBRE GALVANIZADO, PRUEBAS, Y TODO LO NECESARIO PARA SU CORRECTA EJECUCION. (VER PLANO ELECTRICO)., NO INCLUIR CABLES. </t>
  </si>
  <si>
    <t>SALIDA DE CONTACTO, EN PLANTA BAJA (PISO-MURO) CON CAJA DE REGISTRO GALVANIZADA DE 13, 19 Y 25 MM., TUBO CONDUIT PVC USO PESADO DE 13, 19 Y 25 MM.,  VER PLANO ELECTRICO; INCLUYE; TUBERIAS, CODOS, CURVAS, CONECTORES, EXCAVACIONES, RELLENOS, RANURAS, RESANES, GUIAS CON ALAMBRE GALVANIZADO, Y TODO LO NECESARIO PARA SU BUEN FUNCIONAMIENTO., NO INCLUIR CABLES.</t>
  </si>
  <si>
    <t>SALIDA DE CONTACTO,  EN PLANTA ALTA (ENTREPISO-MURO) CON CAJA DE REGISTRO GALVANIZADA DE 13, 19 Y 25 MM., TUBO CONDUIT PVC USO PESADO DE 13, 19 Y 25 MM., VER PLANO ELECTRICO; INCLUYE; TUBERIAS, CODOS, CURVAS, CONECTORES, RANURAS, RESANES, GUIAS CON ALAMBRE GALVANIZADO, Y TODO LO NECESARIO PARA SU BUEN FUNCIONAMIENTO.</t>
  </si>
  <si>
    <t>SUMINISTRO Y COLOCACION DE CENTRO DE CARGA CAT. QO327M100, MCA, SQUARE D, CON ZAPATAS PRINCIPALES MCA, SQUARE D, CON FRENTE TIPO EMPOTRAR . INCLUYE: RANURAS, COLOCACION Y AMACIZADO,REFORZAR EL APLANADO CON MALLA ORNAMENTAL,CONEXIONES Y PRUEBAS, MANO DE OBRA Y TODO LO NECESARIO PARA SU BUEN FUNCIONAMIENTO.</t>
  </si>
  <si>
    <t>SUMINISTRO Y TENDIDO  DE TUBO CONDUIT PVC PESADO DE 51 MM, INCLUYE;  CODOS, CURVAS, TRAZO, EXCAVACION, RANURAS, RELLENOS, COMPACTACION, CONEXIONES, MATERIALES, MANO DE OBRA Y HERRAMIENTA</t>
  </si>
  <si>
    <t>B) INST. RED DE DATOS, SISTEMA DE ALARMAS Y VIGILACIA</t>
  </si>
  <si>
    <t>SALIDA O REGISTRO PARA RED DE CONDUCCION DE DATOS EN PLANTA BAJA Y ALTA, A 40 CM SOBRE NPT, CON CAJA DE REGISTRO GALVANIZADA Y SOBRE TAPA DE 13, 19 Y 25 MM.,  TUBO CONDUIT  PVC USO PESADO DE 13, 19, 25 MM., INCLUYE; CURVAS, CONECTORES, EXCAVACIONES, RELLENOS, RANURAS, RESANES, GUIA CON ALAMBRE GALVANIZADO, TRABAJO TERMINADO., NO INCLUIR CABLES.</t>
  </si>
  <si>
    <t>SUMINISTRO Y COLOCACION DE CAJA TELEFONICA DE 30X30 CMS A 40 CMS SOBRE EL NIVEL DE PISO TERMINADO INCLUYE: MATERIAL, MANO DE OBRA, EQUIPO Y HERRAMIENTA</t>
  </si>
  <si>
    <t>SALIDA PARA EL SISTEMA DE ALARMAS (SENSORES, TECLADO, CONTACTO MAGNETICO, PANEL DE CONTROL, BOCINA), CON CAJA DE REGISTRO GALVANIZADA DE 13, 19 Y 25 MM., TUBO CONDUIT GALV. USO LIGERO DE 13, 19 Y 25 MM,, VER PLANO Y ESPECIFICACIONES, INCLUYE; RANURAS, RESANES, SOBRETAPA DE 13 MM., GUIADO CON ALAMBRE GALVANIZADO, Y TODO LO NECESARIO PARA SU CORRECTA EJECUCION., NO INCLUIR CABLES.</t>
  </si>
  <si>
    <t>SALIDA DE CAMARAS DE SEGURIDAD, CON CAJA DE REGISTRO GALVANIZADA DE 13, 19, 25 MM., TUBO CONDUIT GALV. USO LIGERO  13, 19, 25 MM.,  SOBRETAPA DE 13, 19, 25 MM.,  VER PLANO Y ESPECIFICACIONES, INCLUYE; RANURAS, RESANES, GUIADO CON ALAMBRE GALVANIZADO, Y TODO LO NECESARIO PARA SU PARA SU CORRECTA EJECUCION. NO INCLUIR CABLES.</t>
  </si>
  <si>
    <t>SALIDA DE VOZ  Y DATOS (CAÑON), POR MURO Y FALSO PLAFON, CON TUBO CONDUIT GALV. PARED DELGADA DE 25 MM., CAJA DE REGISTRO GALVANIZADO  DE 25 MM., INCL. CURVAS, TAPAS, SOBRETAPAS GALV., Y TODO LO NECESARIO PARA SU CORRECTA EJECUCION.</t>
  </si>
  <si>
    <t>SUMINISTRO Y TENDIDO  DETUBO CONDUIT TIPO PESADO DE 51 MM, PARA RED DE FIBRA OPTICA, INCLUYE;  CODOS, CURVAS, TRAZO, EXCAVACION, RANURAS, RELLENOS Y COMPACTACION, CONEXIONES Y LO NECESARIO PARA SU CORRECTA EJECUCION.</t>
  </si>
  <si>
    <t xml:space="preserve">SUMINISTRO Y TENDIDO  DE TUBO CONDUIT PVC PESADO DE 38 MM, INCLUYE;  CODOS, CURVAS, TRAZO, EXCAVACION, RANURAS, RELLENOS, COMPACTACION, CONEXIONES Y SALIDAS A CAJAS DE REGISTROS DE 2", LOCALIZADOS EN LA PLANTA ALTA. </t>
  </si>
  <si>
    <t>TOTAL RED DE DATOS, SISTEMA DE ALARMAS Y VIGILACIA</t>
  </si>
  <si>
    <t>TOTAL INSTALACION ELECTRICA</t>
  </si>
  <si>
    <t>C) INSTALACION HIDROSANITARIA</t>
  </si>
  <si>
    <t>SALIDA HIDRAULICA, PARA WC (FLUXOMETRO),  CON TUBERIA DE COBRE TIPO "M" DE 1", 1 1/4" Y 1 1/2", EN PLANTA BAJA Y ALTA, INCLUYE; EXCAVACIONES, RANURAS, RESANES, CONEXIÓNES, MATERIALES  MENORES, HERAMIENTA, MANO DE OBRA, PRUEBAS Y TODO LO NECESARIO PARA SU BUEN FUNCIONAMIENTO. LIMPIEZA DEL AREA DE TRABAJO.</t>
  </si>
  <si>
    <t>TUBO DE VENTILACIÓN DE 8 M. DE ALTURA, PARA LINEA SANITARIA CON CONEXIONES (CODOS, COPLES), Y TUBO DE PVC SANITARIO (ANGER) DE 2" HASTA 35 CM SOBRE NIVEL DE AZOTEA, INCLUYE; CASTILLO (ARMEX) NO ESTRUCTURAL DE 15X15 CMS. CONCRETO F´C= 200 KG/CM2, Y CIMBRADO COMUN, MATERIALES MENORES, HERRAMIENTA, MANO DE OBRA Y PRUEBAS. TRABAJO TERMINADO.</t>
  </si>
  <si>
    <t>TUBO DE VENTILACIÓN DE 4.00 M. DE ALTURA, PARA LINEA SANITARIA CON CONEXIONES (CODOS, COPLES), Y TUBO DE PVC SANITARIO (ANGER) DE 2" HASTA 35 CM SOBRE NIVEL DE AZOTEA, INCLUYE; CASTILLO (ARMEX) NO ESTRUCTURAL DE 15X15 CMS. CONCRETO F´C= 200 KG/CM2, Y CIMBRADO COMUN, MATERIALES MENORES, HERRAMIENTA, MANO DE OBRA Y PRUEBAS. TRABAJO TERMINADO.</t>
  </si>
  <si>
    <t>BAJADA DE AGUAS PLUVIALES DE 8.00 MT., CON 2 TUBOS DE PVC SANITARIO REFORZADO DE 3" DE DIAMETRO, AHOGADO EN CASTILLO O MURO NO ESTRUCTURAL, INCLUYE: CODOS, COPLES, PEGAMENTO, Y LO NECESARIO PARA SU CORRECTA EJECUCION Y FUNCIONAMIENTO.</t>
  </si>
  <si>
    <t>SUMINISTRO Y COLOCACION DE VALVULA DE COMPUERTA DE BRONCE DE 38 MM. DE DIAMETRO; INCLUYE; TRAZO, PRESENTACION, ALINEACION, NIVELACION, TRABAJO TERMINADO</t>
  </si>
  <si>
    <t>PISO DE CONCRETO F'C= 150 KG/CM2, DE 12 CMS. DE ESPESOR, REFORZADO CON MALLA ELECTROSOLDADA 6/6-10-10, INCLUYE: COMPACTACIÓN, TRAZO, NIVELACIÓN Y MAESTREADO., ACABADO RAYADO, INCLUYE; MATERIAL, MANO DE OBRA Y LIMPIEZA Y RETIRO DE SOBRANTES.</t>
  </si>
  <si>
    <t>CONSTRUCCION DE GUARNICION DE CONCRETO DE SECCION 15X20X40. A BASE DE CONCRETO HIDRAULICO HECHO EN OBRA DE F'C=150 KG/CM2 REFORZADO CON ALAMBRON DE 35 CMS DE DESARROLO A CADA 20 CMS DE SEPARACION Y UNA VARILLA DE 3/8 EN EL AREA DE LA NARIZ INCLUYE: MATERIAL, MANO DE OBRA, EQUIPO Y HERRAMIENTA, CIMBRADO Y DECIMBRADO.</t>
  </si>
  <si>
    <t>SUMINISTRO Y COLOCACION DE DRENES O PASOS CON TUBO PVC SANITARIO REFORZADO. DE 151 MM. AHOGADO EN GUARNICIONES O CADENAS, INCLUYE: TUBOS, COPLES, EXCAVACION, RELLENO Y COMPACTACION, CONEXIONES, MATERIALES, HERRAMIENTAS Y MANO DE OBRA</t>
  </si>
  <si>
    <t>DUCTO CON TUBOS DE PVC CONDUIT TIPO PESADO, 2 DE 2 " Y 1 DE 3", INCLUYE: TRAZO, EXCAVACION EN CEPA (0.45X0.60 M.) POR MEDIOS MECANICOS, ENCOFRADO (0.45X0.35 M.) CON CONCRETO F'c = 150 KG/CM2, RELLENO COMPACTADO CON MATERIAL PRODUCTO DE LA EXCAVACIÓN, MANO DE OBRA, Y HERRAMIENTA PARA SU CORRECTA TERMINACIÓN.</t>
  </si>
  <si>
    <t xml:space="preserve">SUMINISTRO Y COLOCACION DE CABLE THW-LS CAL. 250 MCM., INCLUYE: CABLE THW-LS CAL. 250 KCM, MANO DE OBRA, HERRAMIENTAS Y TODO LO NECESARIO PARA SU BUEN FUNCIONAMIENTO. </t>
  </si>
  <si>
    <t>SUMINISTRO Y COLOCACION DE TUBO PVC HIDRAULICO DE 50 MM. DE DIAMETRO CON CAMPANA Y LIGAS, INCLUYE; RAMALEO DE TOMA EXISTENTE A REGISTRO HIDRAULICO, CONEXIONES, TRAZO, CORTE, DESPERDICIOS, FIJACION, NIVELACION, EXCAVACION, RELLENO, Y TODO LO NECESARIO PARA SU INSTALACION.</t>
  </si>
  <si>
    <r>
      <t>OBRA:</t>
    </r>
    <r>
      <rPr>
        <b/>
        <sz val="8"/>
        <rFont val="Arial"/>
        <family val="2"/>
      </rPr>
      <t xml:space="preserve"> CONSTRUCCIÓN DE UN EDIFICIO DE CUBÍCULOS PARA PROFESORES, DE LA DES DE SALUD</t>
    </r>
  </si>
  <si>
    <t>CONSTRUCCIÓN DE UN EDIFICIO DE CUBÍCULOS PARA PROFESORES, DE LA DES DE SALUD</t>
  </si>
  <si>
    <t xml:space="preserve"> CONSTRUCCIÓN DE UN EDIFICIO DE CUBÍCULOS PARA PROFESORES, DE LA DES DE SALUD”., CONSISTE EN LA CONSTRUCCIÓN DE 16 CUBICULOS, SALA DE JUNTAS, ÁREA SECRETARIAL, SANITARIOS, ESCALERAS, Y VESTÍBULO EN PLANTA BAJA (364.32 M2)., Y 19 CUBICULOS, SANITARIOS, ESCALERAS, Y VESTÍBULO EN PLANTA ALTA (359.16 M2), CON UN TOTAL DE 723.48 M2. DE CONSTRUCCIÓN., LOS TRABAJOS CONTEMPLAN LAS FASES DE PRELIMINARES, CIMENTACIÓN, ESTRUCTURA, ALBAÑILERÍA, E INSTALACIONES, DESARROLLADOS DE LA SIGUIENTE MANERA., LA CIMENTACIÓN A BASE DE ZAPATAS CORRIDAS Y CONTRA TRABES DE CONCRETO ARMADO, ESTRUCTURA CONFORMADA POR COLUMNAS, MUROS, TRABES, LOSA DE ENTREPISO, RAMPA PARA ESCALERA Y LOSA DE AZOTEA DE CONCRETO ARMADO, MUROS DE TABIQUE ROJO RECOCIDO DE 14 CMS. Y 21 CMS., APLANADO FINO, FIRME DE CONCRETO, IMPERMEABILIZACIÓN DE AZOTEAS, INSTALACIÓN SANITARIA CON TUBO DE PVC SANITARIO REFORZADO DE 2" Y 4",  INSTALACIÓN HIDRÁULICA CON TUBERÍA DE COBRE TIPO M DE 13, 19 Y 25 MM., INSTALACIÓN ELÉCTRICA Y DE RED DE DATOS CON TUBO PVC CONDUIT DE 13, 19 Y 25 MM., OBRA EXTERIOR CON ANDADOR DE CONCRETO HIDRÁULICO AL EDIFICIO., AL FINALIZAR EL PROYECTO SE TENDRÁ UNA OBRA GRIS, PARA RECIBIR ACABADOS. </t>
  </si>
  <si>
    <t>5013</t>
  </si>
  <si>
    <t>5014</t>
  </si>
  <si>
    <t>5015</t>
  </si>
  <si>
    <t>5016</t>
  </si>
  <si>
    <t>5017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</si>
</sst>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_-&quot;$&quot;* #,##0.00_-;\-&quot;$&quot;* #,##0.00_-;_-&quot;$&quot;* &quot;-&quot;??_-;_-@_-"/>
    <numFmt numFmtId="165" formatCode="_-* #,##0.00_-;\-* #,##0.00_-;_-* &quot;-&quot;??_-;_-@_-"/>
    <numFmt numFmtId="166" formatCode="_-[$€-2]* #,##0.00_-;\-[$€-2]* #,##0.00_-;_-[$€-2]* &quot;-&quot;??_-"/>
    <numFmt numFmtId="167" formatCode="&quot;$&quot;#,##0.00"/>
    <numFmt numFmtId="168" formatCode="_-* #,##0.00000_-;\-* #,##0.00000_-;_-* &quot;-&quot;??_-;_-@_-"/>
    <numFmt numFmtId="169" formatCode="_(* #,##0.00_);_(* \(#,##0.00\);_(* &quot;-&quot;??_);_(@_)"/>
    <numFmt numFmtId="170" formatCode="#,##0_ ;\-#,##0\ "/>
    <numFmt numFmtId="171" formatCode="0_ ;\-0\ "/>
    <numFmt numFmtId="172" formatCode="_-* #,##0.0000\ _€_-;\-* #,##0.0000\ _€_-;_-* &quot;-&quot;??\ _€_-;_-@_-"/>
    <numFmt numFmtId="173" formatCode="_-* #,##0.00000\ _€_-;\-* #,##0.00000\ _€_-;_-* &quot;-&quot;??\ _€_-;_-@_-"/>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7"/>
      <name val="Arial"/>
      <family val="2"/>
    </font>
    <font>
      <b/>
      <sz val="7"/>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MS Sans Serif"/>
      <family val="2"/>
    </font>
    <font>
      <b/>
      <sz val="18"/>
      <color indexed="62"/>
      <name val="Cambria"/>
      <family val="2"/>
    </font>
    <font>
      <sz val="10"/>
      <name val="MS Sans Serif"/>
      <family val="2"/>
    </font>
    <font>
      <sz val="10"/>
      <name val="Arial"/>
      <family val="2"/>
    </font>
    <font>
      <sz val="10"/>
      <name val="MS Sans Serif"/>
      <family val="2"/>
    </font>
    <font>
      <sz val="11"/>
      <color theme="1"/>
      <name val="Calibri"/>
      <family val="2"/>
      <scheme val="minor"/>
    </font>
    <font>
      <u/>
      <sz val="9.35"/>
      <color theme="10"/>
      <name val="Calibri"/>
      <family val="2"/>
    </font>
    <font>
      <sz val="10"/>
      <name val="Arial"/>
      <family val="2"/>
    </font>
    <font>
      <sz val="8"/>
      <name val="Century Gothic"/>
      <family val="2"/>
    </font>
    <font>
      <b/>
      <sz val="8"/>
      <name val="Century Gothic"/>
      <family val="2"/>
    </font>
    <font>
      <b/>
      <sz val="8"/>
      <name val="Arial"/>
      <family val="2"/>
    </font>
    <font>
      <sz val="8"/>
      <name val="Arial"/>
      <family val="2"/>
    </font>
    <font>
      <b/>
      <u val="double"/>
      <sz val="17"/>
      <name val="Arial Black"/>
      <family val="2"/>
    </font>
    <font>
      <sz val="11"/>
      <color rgb="FFFF0000"/>
      <name val="Calibri"/>
      <family val="2"/>
      <scheme val="minor"/>
    </font>
    <font>
      <sz val="9"/>
      <name val="Century Gothic"/>
      <family val="2"/>
    </font>
    <font>
      <sz val="10"/>
      <name val="Century Gothic"/>
      <family val="2"/>
    </font>
    <font>
      <sz val="6"/>
      <name val="Century Gothic"/>
      <family val="2"/>
    </font>
    <font>
      <b/>
      <sz val="15"/>
      <name val="Century Gothic"/>
      <family val="2"/>
    </font>
    <font>
      <b/>
      <sz val="9"/>
      <name val="Century Gothic"/>
      <family val="2"/>
    </font>
    <font>
      <b/>
      <sz val="10.5"/>
      <name val="Century Gothic"/>
      <family val="2"/>
    </font>
    <font>
      <sz val="7"/>
      <name val="Century Gothic"/>
      <family val="2"/>
    </font>
    <font>
      <b/>
      <sz val="7"/>
      <name val="Century Gothic"/>
      <family val="2"/>
    </font>
    <font>
      <sz val="12"/>
      <name val="Century Gothic"/>
      <family val="2"/>
    </font>
    <font>
      <b/>
      <sz val="9"/>
      <color indexed="81"/>
      <name val="Tahoma"/>
      <family val="2"/>
    </font>
    <font>
      <sz val="9"/>
      <color indexed="81"/>
      <name val="Tahoma"/>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62"/>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10"/>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5"/>
        <bgColor indexed="45"/>
      </patternFill>
    </fill>
    <fill>
      <patternFill patternType="solid">
        <fgColor indexed="53"/>
      </patternFill>
    </fill>
    <fill>
      <patternFill patternType="solid">
        <fgColor indexed="26"/>
        <bgColor indexed="26"/>
      </patternFill>
    </fill>
    <fill>
      <patternFill patternType="solid">
        <fgColor indexed="43"/>
        <bgColor indexed="43"/>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indexed="64"/>
      </right>
      <top style="hair">
        <color indexed="64"/>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s>
  <cellStyleXfs count="15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4" borderId="0" applyNumberFormat="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11"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1" fillId="26" borderId="0" applyNumberFormat="0" applyBorder="0" applyAlignment="0" applyProtection="0"/>
    <xf numFmtId="0" fontId="11" fillId="13"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1" fillId="29" borderId="0" applyNumberFormat="0" applyBorder="0" applyAlignment="0" applyProtection="0"/>
    <xf numFmtId="0" fontId="11" fillId="14" borderId="0" applyNumberFormat="0" applyBorder="0" applyAlignment="0" applyProtection="0"/>
    <xf numFmtId="0" fontId="10" fillId="22" borderId="0" applyNumberFormat="0" applyBorder="0" applyAlignment="0" applyProtection="0"/>
    <xf numFmtId="0" fontId="10" fillId="24" borderId="0" applyNumberFormat="0" applyBorder="0" applyAlignment="0" applyProtection="0"/>
    <xf numFmtId="0" fontId="11" fillId="24" borderId="0" applyNumberFormat="0" applyBorder="0" applyAlignment="0" applyProtection="0"/>
    <xf numFmtId="0" fontId="11" fillId="30" borderId="0" applyNumberFormat="0" applyBorder="0" applyAlignment="0" applyProtection="0"/>
    <xf numFmtId="0" fontId="10" fillId="22" borderId="0" applyNumberFormat="0" applyBorder="0" applyAlignment="0" applyProtection="0"/>
    <xf numFmtId="0" fontId="10" fillId="31" borderId="0" applyNumberFormat="0" applyBorder="0" applyAlignment="0" applyProtection="0"/>
    <xf numFmtId="0" fontId="11" fillId="32" borderId="0" applyNumberFormat="0" applyBorder="0" applyAlignment="0" applyProtection="0"/>
    <xf numFmtId="0" fontId="17" fillId="7" borderId="1" applyNumberFormat="0" applyAlignment="0" applyProtection="0"/>
    <xf numFmtId="166" fontId="6" fillId="0" borderId="0" applyFont="0" applyFill="0" applyBorder="0" applyAlignment="0" applyProtection="0"/>
    <xf numFmtId="0" fontId="18" fillId="3" borderId="0" applyNumberFormat="0" applyBorder="0" applyAlignment="0" applyProtection="0"/>
    <xf numFmtId="165" fontId="6"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6" fillId="0" borderId="0" applyFont="0" applyFill="0" applyBorder="0" applyAlignment="0" applyProtection="0"/>
    <xf numFmtId="0" fontId="9" fillId="0" borderId="0"/>
    <xf numFmtId="165" fontId="6" fillId="0" borderId="0" applyFont="0" applyFill="0" applyBorder="0" applyAlignment="0" applyProtection="0"/>
    <xf numFmtId="40" fontId="2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0" fontId="27" fillId="0" borderId="0" applyFont="0" applyFill="0" applyBorder="0" applyAlignment="0" applyProtection="0"/>
    <xf numFmtId="165" fontId="30" fillId="0" borderId="0" applyFont="0" applyFill="0" applyBorder="0" applyAlignment="0" applyProtection="0"/>
    <xf numFmtId="165" fontId="32" fillId="0" borderId="0" applyFont="0" applyFill="0" applyBorder="0" applyAlignment="0" applyProtection="0"/>
    <xf numFmtId="165" fontId="9"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4" fontId="9"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4" fontId="6" fillId="0" borderId="0" applyFont="0" applyFill="0" applyBorder="0" applyAlignment="0" applyProtection="0"/>
    <xf numFmtId="164" fontId="30" fillId="0" borderId="0" applyFont="0" applyFill="0" applyBorder="0" applyAlignment="0" applyProtection="0"/>
    <xf numFmtId="164" fontId="9" fillId="0" borderId="0" applyFont="0" applyFill="0" applyBorder="0" applyAlignment="0" applyProtection="0"/>
    <xf numFmtId="0" fontId="27" fillId="0" borderId="0" applyFont="0" applyFill="0" applyBorder="0" applyAlignment="0" applyProtection="0"/>
    <xf numFmtId="168" fontId="27" fillId="0" borderId="0" applyFont="0" applyFill="0" applyBorder="0" applyAlignment="0" applyProtection="0"/>
    <xf numFmtId="0" fontId="19" fillId="33" borderId="0" applyNumberFormat="0" applyBorder="0" applyAlignment="0" applyProtection="0"/>
    <xf numFmtId="0" fontId="9" fillId="0" borderId="0"/>
    <xf numFmtId="0" fontId="9" fillId="0" borderId="0"/>
    <xf numFmtId="0" fontId="6" fillId="0" borderId="0"/>
    <xf numFmtId="0" fontId="6" fillId="0" borderId="0"/>
    <xf numFmtId="0" fontId="27" fillId="0" borderId="0"/>
    <xf numFmtId="0" fontId="31" fillId="0" borderId="0"/>
    <xf numFmtId="0" fontId="6" fillId="0" borderId="0"/>
    <xf numFmtId="0" fontId="29" fillId="0" borderId="0"/>
    <xf numFmtId="0" fontId="27" fillId="0" borderId="0"/>
    <xf numFmtId="0" fontId="6" fillId="0" borderId="0"/>
    <xf numFmtId="0" fontId="6" fillId="0" borderId="0"/>
    <xf numFmtId="0" fontId="6" fillId="0" borderId="0"/>
    <xf numFmtId="0" fontId="32" fillId="0" borderId="0"/>
    <xf numFmtId="0" fontId="6" fillId="34" borderId="4" applyNumberFormat="0" applyFont="0" applyAlignment="0" applyProtection="0"/>
    <xf numFmtId="0" fontId="20" fillId="16" borderId="5"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16" fillId="0" borderId="8" applyNumberFormat="0" applyFill="0" applyAlignment="0" applyProtection="0"/>
    <xf numFmtId="0" fontId="28" fillId="0" borderId="0" applyNumberFormat="0" applyFill="0" applyBorder="0" applyAlignment="0" applyProtection="0"/>
    <xf numFmtId="0" fontId="26" fillId="0" borderId="9" applyNumberFormat="0" applyFill="0" applyAlignment="0" applyProtection="0"/>
    <xf numFmtId="0" fontId="6" fillId="0" borderId="0"/>
    <xf numFmtId="0" fontId="5" fillId="0" borderId="0"/>
    <xf numFmtId="165" fontId="5" fillId="0" borderId="0" applyFont="0" applyFill="0" applyBorder="0" applyAlignment="0" applyProtection="0"/>
    <xf numFmtId="165" fontId="10" fillId="0" borderId="0" applyFont="0" applyFill="0" applyBorder="0" applyAlignment="0" applyProtection="0"/>
    <xf numFmtId="165" fontId="6" fillId="0" borderId="0" applyFont="0" applyFill="0" applyBorder="0" applyAlignment="0" applyProtection="0"/>
    <xf numFmtId="0" fontId="6" fillId="0" borderId="0"/>
    <xf numFmtId="165" fontId="6" fillId="0" borderId="0" applyFont="0" applyFill="0" applyBorder="0" applyAlignment="0" applyProtection="0"/>
    <xf numFmtId="169" fontId="6" fillId="0" borderId="0" applyFont="0" applyFill="0" applyBorder="0" applyAlignment="0" applyProtection="0"/>
    <xf numFmtId="0" fontId="33" fillId="0" borderId="0" applyNumberFormat="0" applyFill="0" applyBorder="0" applyAlignment="0" applyProtection="0">
      <alignment vertical="top"/>
      <protection locked="0"/>
    </xf>
    <xf numFmtId="165" fontId="6" fillId="0" borderId="0" applyFont="0" applyFill="0" applyBorder="0" applyAlignment="0" applyProtection="0"/>
    <xf numFmtId="170" fontId="6" fillId="0" borderId="0" applyFont="0" applyFill="0" applyBorder="0" applyAlignment="0" applyProtection="0"/>
    <xf numFmtId="169" fontId="6" fillId="0" borderId="0" applyFont="0" applyFill="0" applyBorder="0" applyAlignment="0" applyProtection="0"/>
    <xf numFmtId="165" fontId="5"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166" fontId="27" fillId="0" borderId="0" applyFont="0" applyFill="0" applyBorder="0" applyAlignment="0" applyProtection="0"/>
    <xf numFmtId="12" fontId="6" fillId="0" borderId="0" applyFont="0" applyFill="0" applyProtection="0"/>
    <xf numFmtId="171" fontId="6" fillId="0" borderId="0" applyFont="0" applyFill="0" applyBorder="0" applyAlignment="0" applyProtection="0"/>
    <xf numFmtId="0" fontId="6" fillId="0" borderId="0"/>
    <xf numFmtId="0" fontId="5" fillId="0" borderId="0"/>
    <xf numFmtId="0" fontId="6" fillId="0" borderId="0"/>
    <xf numFmtId="0" fontId="5" fillId="0" borderId="0"/>
    <xf numFmtId="13" fontId="6" fillId="0" borderId="0" applyFont="0" applyFill="0" applyProtection="0"/>
    <xf numFmtId="13" fontId="6" fillId="0" borderId="0" applyFont="0" applyFill="0" applyProtection="0"/>
    <xf numFmtId="165" fontId="10" fillId="0" borderId="0" applyFont="0" applyFill="0" applyBorder="0" applyAlignment="0" applyProtection="0"/>
    <xf numFmtId="0" fontId="4" fillId="0" borderId="0"/>
    <xf numFmtId="165" fontId="6" fillId="0" borderId="0" applyFont="0" applyFill="0" applyBorder="0" applyAlignment="0" applyProtection="0"/>
    <xf numFmtId="165" fontId="4" fillId="0" borderId="0" applyFont="0" applyFill="0" applyBorder="0" applyAlignment="0" applyProtection="0"/>
    <xf numFmtId="0" fontId="34" fillId="0" borderId="0"/>
    <xf numFmtId="166" fontId="34" fillId="0" borderId="0" applyFont="0" applyFill="0" applyBorder="0" applyAlignment="0" applyProtection="0"/>
    <xf numFmtId="165" fontId="34"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165" fontId="6" fillId="0" borderId="0" applyFont="0" applyFill="0" applyBorder="0" applyAlignment="0" applyProtection="0"/>
    <xf numFmtId="165" fontId="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3" fillId="0" borderId="0"/>
    <xf numFmtId="0" fontId="34" fillId="34" borderId="4" applyNumberFormat="0" applyFont="0" applyAlignment="0" applyProtection="0"/>
    <xf numFmtId="0" fontId="2" fillId="0" borderId="0"/>
    <xf numFmtId="0" fontId="1" fillId="0" borderId="0"/>
    <xf numFmtId="165" fontId="1" fillId="0" borderId="0" applyFont="0" applyFill="0" applyBorder="0" applyAlignment="0" applyProtection="0"/>
    <xf numFmtId="169" fontId="6" fillId="0" borderId="0" applyFont="0" applyFill="0" applyBorder="0" applyAlignment="0" applyProtection="0"/>
  </cellStyleXfs>
  <cellXfs count="120">
    <xf numFmtId="0" fontId="0" fillId="0" borderId="0" xfId="0"/>
    <xf numFmtId="0" fontId="6" fillId="0" borderId="0" xfId="105"/>
    <xf numFmtId="0" fontId="6" fillId="0" borderId="12" xfId="105" applyBorder="1"/>
    <xf numFmtId="165" fontId="35" fillId="0" borderId="0" xfId="109" applyFont="1" applyFill="1"/>
    <xf numFmtId="0" fontId="35" fillId="0" borderId="0" xfId="88" applyFont="1" applyFill="1" applyBorder="1"/>
    <xf numFmtId="0" fontId="35" fillId="0" borderId="0" xfId="110" applyFont="1" applyFill="1"/>
    <xf numFmtId="0" fontId="1" fillId="0" borderId="12" xfId="149" applyBorder="1"/>
    <xf numFmtId="165" fontId="40" fillId="0" borderId="12" xfId="149" applyNumberFormat="1" applyFont="1" applyBorder="1"/>
    <xf numFmtId="165" fontId="1" fillId="0" borderId="12" xfId="149" applyNumberFormat="1" applyBorder="1"/>
    <xf numFmtId="0" fontId="8" fillId="0" borderId="12" xfId="149" applyFont="1" applyBorder="1" applyAlignment="1">
      <alignment horizontal="left"/>
    </xf>
    <xf numFmtId="0" fontId="1" fillId="0" borderId="0" xfId="149"/>
    <xf numFmtId="0" fontId="6" fillId="0" borderId="14" xfId="105" applyBorder="1"/>
    <xf numFmtId="0" fontId="7" fillId="0" borderId="15" xfId="149" applyFont="1" applyBorder="1"/>
    <xf numFmtId="0" fontId="8" fillId="0" borderId="15" xfId="149" applyFont="1" applyBorder="1" applyAlignment="1">
      <alignment horizontal="left"/>
    </xf>
    <xf numFmtId="43" fontId="8" fillId="0" borderId="15" xfId="149" applyNumberFormat="1" applyFont="1" applyBorder="1" applyAlignment="1">
      <alignment horizontal="left"/>
    </xf>
    <xf numFmtId="43" fontId="1" fillId="0" borderId="15" xfId="149" applyNumberFormat="1" applyBorder="1"/>
    <xf numFmtId="165" fontId="35" fillId="0" borderId="0" xfId="68" applyFont="1" applyAlignment="1">
      <alignment vertical="center"/>
    </xf>
    <xf numFmtId="165" fontId="35" fillId="0" borderId="10" xfId="69" applyFont="1" applyFill="1" applyBorder="1" applyAlignment="1">
      <alignment horizontal="center" vertical="top"/>
    </xf>
    <xf numFmtId="0" fontId="35" fillId="0" borderId="10" xfId="88" applyNumberFormat="1" applyFont="1" applyFill="1" applyBorder="1" applyAlignment="1">
      <alignment horizontal="center" vertical="top"/>
    </xf>
    <xf numFmtId="0" fontId="35" fillId="0" borderId="13" xfId="110" applyFont="1" applyFill="1" applyBorder="1"/>
    <xf numFmtId="165" fontId="35" fillId="0" borderId="13" xfId="109" applyFont="1" applyFill="1" applyBorder="1"/>
    <xf numFmtId="0" fontId="42" fillId="0" borderId="0" xfId="84" applyFont="1"/>
    <xf numFmtId="0" fontId="42" fillId="0" borderId="0" xfId="88" applyFont="1"/>
    <xf numFmtId="0" fontId="38" fillId="0" borderId="11" xfId="84" applyFont="1" applyBorder="1"/>
    <xf numFmtId="0" fontId="38" fillId="0" borderId="12" xfId="84" applyFont="1" applyBorder="1"/>
    <xf numFmtId="0" fontId="42" fillId="0" borderId="17" xfId="84" applyFont="1" applyBorder="1"/>
    <xf numFmtId="0" fontId="35" fillId="0" borderId="17" xfId="84" applyFont="1" applyBorder="1" applyAlignment="1">
      <alignment horizontal="center"/>
    </xf>
    <xf numFmtId="0" fontId="43" fillId="0" borderId="17" xfId="84" applyFont="1" applyBorder="1"/>
    <xf numFmtId="0" fontId="43" fillId="0" borderId="17" xfId="84" applyFont="1" applyFill="1" applyBorder="1"/>
    <xf numFmtId="165" fontId="43" fillId="0" borderId="17" xfId="54" applyFont="1" applyFill="1" applyBorder="1" applyAlignment="1">
      <alignment horizontal="center"/>
    </xf>
    <xf numFmtId="165" fontId="43" fillId="0" borderId="17" xfId="54" applyFont="1" applyFill="1" applyBorder="1" applyAlignment="1">
      <alignment horizontal="center" vertical="center" wrapText="1"/>
    </xf>
    <xf numFmtId="0" fontId="35" fillId="0" borderId="12" xfId="84" applyFont="1" applyBorder="1" applyAlignment="1">
      <alignment horizontal="center"/>
    </xf>
    <xf numFmtId="0" fontId="43" fillId="0" borderId="12" xfId="84" applyFont="1" applyBorder="1"/>
    <xf numFmtId="0" fontId="43" fillId="0" borderId="12" xfId="84" applyFont="1" applyFill="1" applyBorder="1"/>
    <xf numFmtId="165" fontId="43" fillId="0" borderId="12" xfId="54" applyFont="1" applyFill="1" applyBorder="1" applyAlignment="1">
      <alignment horizontal="center"/>
    </xf>
    <xf numFmtId="165" fontId="43" fillId="0" borderId="12" xfId="54" applyFont="1" applyFill="1" applyBorder="1" applyAlignment="1">
      <alignment horizontal="center" vertical="center" wrapText="1"/>
    </xf>
    <xf numFmtId="0" fontId="46" fillId="0" borderId="12" xfId="88" applyFont="1" applyBorder="1" applyAlignment="1">
      <alignment horizontal="left"/>
    </xf>
    <xf numFmtId="0" fontId="45" fillId="0" borderId="12" xfId="88" applyFont="1" applyBorder="1" applyAlignment="1">
      <alignment horizontal="left"/>
    </xf>
    <xf numFmtId="0" fontId="45" fillId="0" borderId="12" xfId="88" applyFont="1" applyBorder="1"/>
    <xf numFmtId="165" fontId="43" fillId="0" borderId="12" xfId="58" applyFont="1" applyFill="1" applyBorder="1" applyAlignment="1">
      <alignment horizontal="center"/>
    </xf>
    <xf numFmtId="165" fontId="43" fillId="0" borderId="12" xfId="54" applyFont="1" applyBorder="1" applyAlignment="1">
      <alignment horizontal="center"/>
    </xf>
    <xf numFmtId="165" fontId="42" fillId="0" borderId="12" xfId="54" applyFont="1" applyFill="1" applyBorder="1"/>
    <xf numFmtId="0" fontId="48" fillId="0" borderId="12" xfId="88" applyFont="1" applyBorder="1" applyProtection="1">
      <protection locked="0"/>
    </xf>
    <xf numFmtId="2" fontId="47" fillId="0" borderId="12" xfId="88" applyNumberFormat="1" applyFont="1" applyBorder="1" applyAlignment="1">
      <alignment horizontal="justify" vertical="center" wrapText="1"/>
    </xf>
    <xf numFmtId="165" fontId="47" fillId="0" borderId="12" xfId="54" applyFont="1" applyFill="1" applyBorder="1" applyAlignment="1">
      <alignment horizontal="justify" vertical="center" wrapText="1"/>
    </xf>
    <xf numFmtId="165" fontId="47" fillId="0" borderId="12" xfId="54" applyFont="1" applyBorder="1" applyAlignment="1">
      <alignment horizontal="justify" vertical="center" wrapText="1"/>
    </xf>
    <xf numFmtId="0" fontId="36" fillId="0" borderId="12" xfId="88" applyFont="1" applyFill="1" applyBorder="1" applyAlignment="1" applyProtection="1">
      <alignment horizontal="left"/>
      <protection locked="0"/>
    </xf>
    <xf numFmtId="0" fontId="36" fillId="0" borderId="12" xfId="88" applyFont="1" applyBorder="1" applyProtection="1">
      <protection locked="0"/>
    </xf>
    <xf numFmtId="165" fontId="35" fillId="0" borderId="12" xfId="54" applyFont="1" applyFill="1" applyBorder="1" applyAlignment="1" applyProtection="1">
      <protection locked="0"/>
    </xf>
    <xf numFmtId="165" fontId="35" fillId="0" borderId="12" xfId="54" applyFont="1" applyBorder="1" applyAlignment="1" applyProtection="1">
      <protection locked="0"/>
    </xf>
    <xf numFmtId="165" fontId="36" fillId="0" borderId="12" xfId="54" applyFont="1" applyFill="1" applyBorder="1" applyAlignment="1" applyProtection="1">
      <alignment horizontal="center"/>
      <protection locked="0"/>
    </xf>
    <xf numFmtId="0" fontId="35" fillId="0" borderId="12" xfId="88" applyFont="1" applyFill="1" applyBorder="1" applyAlignment="1">
      <alignment horizontal="left"/>
    </xf>
    <xf numFmtId="165" fontId="35" fillId="0" borderId="12" xfId="54" applyFont="1" applyFill="1" applyBorder="1" applyProtection="1">
      <protection locked="0"/>
    </xf>
    <xf numFmtId="165" fontId="41" fillId="0" borderId="12" xfId="54" applyFont="1" applyFill="1" applyBorder="1" applyProtection="1">
      <protection locked="0"/>
    </xf>
    <xf numFmtId="0" fontId="35" fillId="0" borderId="12" xfId="88" applyFont="1" applyFill="1" applyBorder="1" applyAlignment="1"/>
    <xf numFmtId="0" fontId="49" fillId="0" borderId="12" xfId="88" applyFont="1" applyBorder="1" applyProtection="1">
      <protection locked="0"/>
    </xf>
    <xf numFmtId="0" fontId="42" fillId="0" borderId="12" xfId="88" applyFont="1" applyBorder="1" applyProtection="1">
      <protection locked="0"/>
    </xf>
    <xf numFmtId="165" fontId="42" fillId="0" borderId="12" xfId="54" applyFont="1" applyFill="1" applyBorder="1" applyProtection="1">
      <protection locked="0"/>
    </xf>
    <xf numFmtId="165" fontId="42" fillId="0" borderId="12" xfId="54" applyFont="1" applyBorder="1" applyProtection="1">
      <protection locked="0"/>
    </xf>
    <xf numFmtId="0" fontId="45" fillId="0" borderId="12" xfId="88" applyFont="1" applyBorder="1" applyProtection="1">
      <protection locked="0"/>
    </xf>
    <xf numFmtId="165" fontId="45" fillId="0" borderId="12" xfId="54" applyFont="1" applyFill="1" applyBorder="1" applyAlignment="1" applyProtection="1">
      <alignment horizontal="right"/>
      <protection locked="0"/>
    </xf>
    <xf numFmtId="165" fontId="45" fillId="0" borderId="12" xfId="54" applyFont="1" applyBorder="1" applyAlignment="1" applyProtection="1">
      <alignment horizontal="right"/>
      <protection locked="0"/>
    </xf>
    <xf numFmtId="165" fontId="45" fillId="0" borderId="12" xfId="54" applyFont="1" applyFill="1" applyBorder="1" applyProtection="1">
      <protection locked="0"/>
    </xf>
    <xf numFmtId="165" fontId="41" fillId="0" borderId="12" xfId="54" applyFont="1" applyFill="1" applyBorder="1" applyAlignment="1" applyProtection="1">
      <alignment horizontal="right"/>
      <protection locked="0"/>
    </xf>
    <xf numFmtId="165" fontId="41" fillId="0" borderId="12" xfId="54" applyFont="1" applyBorder="1" applyAlignment="1" applyProtection="1">
      <alignment horizontal="right"/>
      <protection locked="0"/>
    </xf>
    <xf numFmtId="0" fontId="41" fillId="0" borderId="12" xfId="88" applyFont="1" applyBorder="1" applyProtection="1">
      <protection locked="0"/>
    </xf>
    <xf numFmtId="165" fontId="41" fillId="0" borderId="12" xfId="54" applyFont="1" applyBorder="1" applyProtection="1">
      <protection locked="0"/>
    </xf>
    <xf numFmtId="0" fontId="48" fillId="0" borderId="12" xfId="84" applyFont="1" applyBorder="1" applyAlignment="1">
      <alignment horizontal="left"/>
    </xf>
    <xf numFmtId="0" fontId="36" fillId="0" borderId="10" xfId="110" applyFont="1" applyFill="1" applyBorder="1" applyAlignment="1" applyProtection="1">
      <alignment horizontal="center" vertical="center"/>
      <protection locked="0"/>
    </xf>
    <xf numFmtId="0" fontId="36" fillId="0" borderId="10" xfId="110" applyFont="1" applyFill="1" applyBorder="1" applyAlignment="1" applyProtection="1">
      <alignment horizontal="left" vertical="center"/>
      <protection locked="0"/>
    </xf>
    <xf numFmtId="0" fontId="35" fillId="0" borderId="10" xfId="110" applyFont="1" applyFill="1" applyBorder="1" applyAlignment="1" applyProtection="1">
      <alignment horizontal="center"/>
      <protection locked="0"/>
    </xf>
    <xf numFmtId="165" fontId="35" fillId="0" borderId="10" xfId="66" applyFont="1" applyFill="1" applyBorder="1" applyAlignment="1">
      <alignment horizontal="center" vertical="center"/>
    </xf>
    <xf numFmtId="165" fontId="35" fillId="0" borderId="10" xfId="109" applyFont="1" applyFill="1" applyBorder="1" applyAlignment="1" applyProtection="1">
      <alignment horizontal="center"/>
      <protection locked="0"/>
    </xf>
    <xf numFmtId="165" fontId="35" fillId="0" borderId="10" xfId="69" applyFont="1" applyFill="1" applyBorder="1" applyAlignment="1">
      <alignment horizontal="left" vertical="center"/>
    </xf>
    <xf numFmtId="0" fontId="35" fillId="0" borderId="10" xfId="142" applyNumberFormat="1" applyFont="1" applyFill="1" applyBorder="1" applyAlignment="1" applyProtection="1">
      <alignment horizontal="center" vertical="center" wrapText="1"/>
      <protection locked="0"/>
    </xf>
    <xf numFmtId="0" fontId="35" fillId="0" borderId="10" xfId="110" applyFont="1" applyFill="1" applyBorder="1" applyAlignment="1" applyProtection="1">
      <alignment horizontal="justify" vertical="justify"/>
      <protection locked="0"/>
    </xf>
    <xf numFmtId="165" fontId="35" fillId="0" borderId="10" xfId="109" applyFont="1" applyFill="1" applyBorder="1" applyAlignment="1" applyProtection="1">
      <alignment horizontal="center" vertical="center" wrapText="1"/>
      <protection locked="0"/>
    </xf>
    <xf numFmtId="165" fontId="35" fillId="0" borderId="10" xfId="109" applyFont="1" applyFill="1" applyBorder="1" applyAlignment="1" applyProtection="1">
      <alignment horizontal="center" vertical="center"/>
      <protection locked="0"/>
    </xf>
    <xf numFmtId="0" fontId="35" fillId="0" borderId="10" xfId="110" applyFont="1" applyFill="1" applyBorder="1" applyAlignment="1" applyProtection="1">
      <alignment horizontal="justify" vertical="top"/>
      <protection locked="0"/>
    </xf>
    <xf numFmtId="0" fontId="36" fillId="0" borderId="10" xfId="110" applyFont="1" applyFill="1" applyBorder="1" applyAlignment="1" applyProtection="1">
      <alignment horizontal="left" vertical="justify"/>
      <protection locked="0"/>
    </xf>
    <xf numFmtId="0" fontId="36" fillId="0" borderId="10" xfId="142" applyNumberFormat="1" applyFont="1" applyFill="1" applyBorder="1" applyAlignment="1" applyProtection="1">
      <alignment vertical="center" wrapText="1"/>
      <protection locked="0"/>
    </xf>
    <xf numFmtId="165" fontId="36" fillId="0" borderId="10" xfId="109" applyFont="1" applyFill="1" applyBorder="1" applyAlignment="1" applyProtection="1">
      <alignment vertical="center" wrapText="1"/>
      <protection locked="0"/>
    </xf>
    <xf numFmtId="165" fontId="36" fillId="0" borderId="10" xfId="109" applyFont="1" applyFill="1" applyBorder="1" applyAlignment="1" applyProtection="1">
      <alignment horizontal="center" vertical="center"/>
      <protection locked="0"/>
    </xf>
    <xf numFmtId="0" fontId="36" fillId="0" borderId="10" xfId="84" applyFont="1" applyFill="1" applyBorder="1" applyAlignment="1">
      <alignment horizontal="left" vertical="center"/>
    </xf>
    <xf numFmtId="0" fontId="36" fillId="0" borderId="10" xfId="110" applyFont="1" applyFill="1" applyBorder="1" applyAlignment="1" applyProtection="1">
      <alignment horizontal="justify" vertical="justify"/>
      <protection locked="0"/>
    </xf>
    <xf numFmtId="0" fontId="36" fillId="0" borderId="10" xfId="88" applyNumberFormat="1" applyFont="1" applyFill="1" applyBorder="1" applyAlignment="1">
      <alignment horizontal="center" vertical="top"/>
    </xf>
    <xf numFmtId="0" fontId="36" fillId="0" borderId="10" xfId="88" applyNumberFormat="1" applyFont="1" applyFill="1" applyBorder="1" applyAlignment="1">
      <alignment horizontal="left" vertical="top"/>
    </xf>
    <xf numFmtId="165" fontId="35" fillId="0" borderId="10" xfId="66" applyFont="1" applyFill="1" applyBorder="1" applyAlignment="1">
      <alignment vertical="top"/>
    </xf>
    <xf numFmtId="0" fontId="36" fillId="0" borderId="10" xfId="142" applyNumberFormat="1" applyFont="1" applyFill="1" applyBorder="1" applyAlignment="1" applyProtection="1">
      <alignment horizontal="center" vertical="center" wrapText="1"/>
      <protection locked="0"/>
    </xf>
    <xf numFmtId="165" fontId="35" fillId="0" borderId="10" xfId="66" applyFont="1" applyFill="1" applyBorder="1" applyAlignment="1">
      <alignment horizontal="right" vertical="top"/>
    </xf>
    <xf numFmtId="165" fontId="36" fillId="0" borderId="10" xfId="69" applyFont="1" applyFill="1" applyBorder="1" applyAlignment="1">
      <alignment horizontal="left" vertical="center"/>
    </xf>
    <xf numFmtId="0" fontId="36" fillId="0" borderId="10" xfId="110" applyFont="1" applyFill="1" applyBorder="1" applyAlignment="1" applyProtection="1">
      <alignment horizontal="center" vertical="justify"/>
      <protection locked="0"/>
    </xf>
    <xf numFmtId="0" fontId="36" fillId="0" borderId="10" xfId="110" applyFont="1" applyFill="1" applyBorder="1" applyAlignment="1" applyProtection="1">
      <protection locked="0"/>
    </xf>
    <xf numFmtId="165" fontId="36" fillId="0" borderId="10" xfId="109" applyFont="1" applyFill="1" applyBorder="1"/>
    <xf numFmtId="165" fontId="36" fillId="0" borderId="10" xfId="109" applyFont="1" applyFill="1" applyBorder="1" applyAlignment="1" applyProtection="1">
      <protection locked="0"/>
    </xf>
    <xf numFmtId="165" fontId="36" fillId="0" borderId="10" xfId="109" applyNumberFormat="1" applyFont="1" applyFill="1" applyBorder="1" applyAlignment="1">
      <alignment horizontal="center" vertical="center"/>
    </xf>
    <xf numFmtId="0" fontId="35" fillId="0" borderId="10" xfId="110" applyFont="1" applyFill="1" applyBorder="1" applyAlignment="1" applyProtection="1">
      <alignment horizontal="center" vertical="center"/>
      <protection locked="0"/>
    </xf>
    <xf numFmtId="0" fontId="36" fillId="0" borderId="10" xfId="110" applyFont="1" applyFill="1" applyBorder="1" applyAlignment="1" applyProtection="1">
      <alignment horizontal="center"/>
      <protection locked="0"/>
    </xf>
    <xf numFmtId="165" fontId="36" fillId="0" borderId="10" xfId="109" applyFont="1" applyFill="1" applyBorder="1" applyAlignment="1" applyProtection="1">
      <alignment horizontal="center"/>
      <protection locked="0"/>
    </xf>
    <xf numFmtId="165" fontId="36" fillId="0" borderId="13" xfId="109" applyFont="1" applyFill="1" applyBorder="1"/>
    <xf numFmtId="49" fontId="35" fillId="0" borderId="10" xfId="142" applyNumberFormat="1" applyFont="1" applyFill="1" applyBorder="1" applyAlignment="1" applyProtection="1">
      <alignment horizontal="center" vertical="center" wrapText="1"/>
      <protection locked="0"/>
    </xf>
    <xf numFmtId="0" fontId="36" fillId="35" borderId="18" xfId="88" applyFont="1" applyFill="1" applyBorder="1" applyAlignment="1">
      <alignment horizontal="center" vertical="center"/>
    </xf>
    <xf numFmtId="165" fontId="42" fillId="0" borderId="0" xfId="54" applyFont="1"/>
    <xf numFmtId="0" fontId="36" fillId="35" borderId="18" xfId="88" applyFont="1" applyFill="1" applyBorder="1" applyAlignment="1">
      <alignment horizontal="center" vertical="center"/>
    </xf>
    <xf numFmtId="165" fontId="35" fillId="0" borderId="0" xfId="54" applyFont="1" applyFill="1"/>
    <xf numFmtId="43" fontId="35" fillId="0" borderId="0" xfId="110" applyNumberFormat="1" applyFont="1" applyFill="1"/>
    <xf numFmtId="0" fontId="36" fillId="0" borderId="10" xfId="110" applyFont="1" applyFill="1" applyBorder="1" applyAlignment="1" applyProtection="1">
      <alignment horizontal="justify" vertical="top"/>
      <protection locked="0"/>
    </xf>
    <xf numFmtId="0" fontId="35" fillId="0" borderId="0" xfId="110" applyFont="1" applyFill="1" applyAlignment="1">
      <alignment vertical="center"/>
    </xf>
    <xf numFmtId="165" fontId="35" fillId="0" borderId="0" xfId="110" applyNumberFormat="1" applyFont="1" applyFill="1"/>
    <xf numFmtId="172" fontId="35" fillId="0" borderId="0" xfId="110" applyNumberFormat="1" applyFont="1" applyFill="1"/>
    <xf numFmtId="165" fontId="1" fillId="0" borderId="0" xfId="149" applyNumberFormat="1"/>
    <xf numFmtId="165" fontId="35" fillId="0" borderId="0" xfId="88" applyNumberFormat="1" applyFont="1" applyFill="1" applyBorder="1"/>
    <xf numFmtId="43" fontId="35" fillId="0" borderId="0" xfId="88" applyNumberFormat="1" applyFont="1" applyFill="1" applyBorder="1"/>
    <xf numFmtId="173" fontId="35" fillId="0" borderId="0" xfId="88" applyNumberFormat="1" applyFont="1" applyFill="1" applyBorder="1"/>
    <xf numFmtId="0" fontId="39" fillId="0" borderId="16" xfId="105" applyFont="1" applyBorder="1" applyAlignment="1">
      <alignment horizontal="center"/>
    </xf>
    <xf numFmtId="0" fontId="39" fillId="0" borderId="17" xfId="105" applyFont="1" applyBorder="1" applyAlignment="1">
      <alignment horizontal="center"/>
    </xf>
    <xf numFmtId="0" fontId="36" fillId="35" borderId="18" xfId="88" applyFont="1" applyFill="1" applyBorder="1" applyAlignment="1">
      <alignment horizontal="center" vertical="center"/>
    </xf>
    <xf numFmtId="0" fontId="44" fillId="0" borderId="12" xfId="84" applyFont="1" applyBorder="1" applyAlignment="1">
      <alignment horizontal="center"/>
    </xf>
    <xf numFmtId="2" fontId="35" fillId="0" borderId="12" xfId="88" applyNumberFormat="1" applyFont="1" applyBorder="1" applyAlignment="1">
      <alignment horizontal="justify" vertical="justify" wrapText="1"/>
    </xf>
    <xf numFmtId="0" fontId="46" fillId="0" borderId="12" xfId="88" applyFont="1" applyBorder="1" applyAlignment="1">
      <alignment horizontal="center"/>
    </xf>
  </cellXfs>
  <cellStyles count="15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 1" xfId="24"/>
    <cellStyle name="Énfasis 2" xfId="25"/>
    <cellStyle name="Énfasis 3" xfId="26"/>
    <cellStyle name="Énfasis1" xfId="27" builtinId="29" customBuiltin="1"/>
    <cellStyle name="Énfasis1 - 20%" xfId="28"/>
    <cellStyle name="Énfasis1 - 40%" xfId="29"/>
    <cellStyle name="Énfasis1 - 60%" xfId="30"/>
    <cellStyle name="Énfasis2" xfId="31" builtinId="33" customBuiltin="1"/>
    <cellStyle name="Énfasis2 - 20%" xfId="32"/>
    <cellStyle name="Énfasis2 - 40%" xfId="33"/>
    <cellStyle name="Énfasis2 - 60%" xfId="34"/>
    <cellStyle name="Énfasis3" xfId="35" builtinId="37" customBuiltin="1"/>
    <cellStyle name="Énfasis3 - 20%" xfId="36"/>
    <cellStyle name="Énfasis3 - 40%" xfId="37"/>
    <cellStyle name="Énfasis3 - 60%" xfId="38"/>
    <cellStyle name="Énfasis4" xfId="39" builtinId="41" customBuiltin="1"/>
    <cellStyle name="Énfasis4 - 20%" xfId="40"/>
    <cellStyle name="Énfasis4 - 40%" xfId="41"/>
    <cellStyle name="Énfasis4 - 60%" xfId="42"/>
    <cellStyle name="Énfasis5" xfId="43" builtinId="45" customBuiltin="1"/>
    <cellStyle name="Énfasis5 - 20%" xfId="44"/>
    <cellStyle name="Énfasis5 - 40%" xfId="45"/>
    <cellStyle name="Énfasis5 - 60%" xfId="46"/>
    <cellStyle name="Énfasis6" xfId="47" builtinId="49" customBuiltin="1"/>
    <cellStyle name="Énfasis6 - 20%" xfId="48"/>
    <cellStyle name="Énfasis6 - 40%" xfId="49"/>
    <cellStyle name="Énfasis6 - 60%" xfId="50"/>
    <cellStyle name="Entrada" xfId="51" builtinId="20" customBuiltin="1"/>
    <cellStyle name="Euro" xfId="52"/>
    <cellStyle name="Euro 2" xfId="135"/>
    <cellStyle name="Hipervínculo 2" xfId="113"/>
    <cellStyle name="Incorrecto" xfId="53" builtinId="27" customBuiltin="1"/>
    <cellStyle name="Millares" xfId="54" builtinId="3"/>
    <cellStyle name="Millares 10" xfId="114"/>
    <cellStyle name="Millares 10 2" xfId="111"/>
    <cellStyle name="Millares 11" xfId="115"/>
    <cellStyle name="Millares 12" xfId="112"/>
    <cellStyle name="Millares 13" xfId="109"/>
    <cellStyle name="Millares 14" xfId="136"/>
    <cellStyle name="Millares 16" xfId="151"/>
    <cellStyle name="Millares 2" xfId="55"/>
    <cellStyle name="Millares 2 2" xfId="56"/>
    <cellStyle name="Millares 2 2 2" xfId="57"/>
    <cellStyle name="Millares 2 2 2 2" xfId="137"/>
    <cellStyle name="Millares 2 2 3" xfId="58"/>
    <cellStyle name="Millares 2 3" xfId="59"/>
    <cellStyle name="Millares 2 3 2" xfId="138"/>
    <cellStyle name="Millares 2 4" xfId="60"/>
    <cellStyle name="Millares 2 5" xfId="116"/>
    <cellStyle name="Millares 3" xfId="61"/>
    <cellStyle name="Millares 3 2" xfId="62"/>
    <cellStyle name="Millares 3 2 2" xfId="63"/>
    <cellStyle name="Millares 3 2 2 2" xfId="140"/>
    <cellStyle name="Millares 3 2 3" xfId="64"/>
    <cellStyle name="Millares 3 2 4" xfId="139"/>
    <cellStyle name="Millares 4" xfId="65"/>
    <cellStyle name="Millares 4 2" xfId="66"/>
    <cellStyle name="Millares 4 2 2" xfId="107"/>
    <cellStyle name="Millares 4 2 2 2" xfId="133"/>
    <cellStyle name="Millares 4 2 3" xfId="132"/>
    <cellStyle name="Millares 4 2 4" xfId="141"/>
    <cellStyle name="Millares 4 2 5" xfId="150"/>
    <cellStyle name="Millares 4 3" xfId="142"/>
    <cellStyle name="Millares 5" xfId="67"/>
    <cellStyle name="Millares 5 2" xfId="143"/>
    <cellStyle name="Millares 6" xfId="68"/>
    <cellStyle name="Millares 6 2" xfId="69"/>
    <cellStyle name="Millares 6 3" xfId="130"/>
    <cellStyle name="Millares 7" xfId="70"/>
    <cellStyle name="Millares 7 2" xfId="71"/>
    <cellStyle name="Millares 7 3" xfId="108"/>
    <cellStyle name="Millares 7 4" xfId="117"/>
    <cellStyle name="Millares 8" xfId="72"/>
    <cellStyle name="Millares 9" xfId="118"/>
    <cellStyle name="Millares 9 2" xfId="119"/>
    <cellStyle name="Moneda 2" xfId="73"/>
    <cellStyle name="Moneda 2 2" xfId="74"/>
    <cellStyle name="Moneda 2 2 2" xfId="75"/>
    <cellStyle name="Moneda 2 3" xfId="76"/>
    <cellStyle name="Moneda 3" xfId="77"/>
    <cellStyle name="Moneda 3 2" xfId="78"/>
    <cellStyle name="Moneda 3 2 2" xfId="145"/>
    <cellStyle name="Moneda 3 3" xfId="144"/>
    <cellStyle name="Moneda 4" xfId="79"/>
    <cellStyle name="Moneda 4 2" xfId="120"/>
    <cellStyle name="Moneda 5" xfId="80"/>
    <cellStyle name="Moneda 5 2" xfId="121"/>
    <cellStyle name="Moneda 5 3" xfId="122"/>
    <cellStyle name="Moneda 6" xfId="123"/>
    <cellStyle name="Neutral" xfId="81" builtinId="28" customBuiltin="1"/>
    <cellStyle name="Normal" xfId="0" builtinId="0"/>
    <cellStyle name="Normal 10" xfId="149"/>
    <cellStyle name="Normal 11" xfId="110"/>
    <cellStyle name="Normal 2" xfId="82"/>
    <cellStyle name="Normal 2 2" xfId="83"/>
    <cellStyle name="Normal 2 2 2" xfId="84"/>
    <cellStyle name="Normal 2 3" xfId="85"/>
    <cellStyle name="Normal 2 3 2" xfId="124"/>
    <cellStyle name="Normal 2 4" xfId="125"/>
    <cellStyle name="Normal 2 4 2" xfId="148"/>
    <cellStyle name="Normal 2_CAT._DE_CPTOS._EDIF._DE_9_AUL._DE_2_NIVS." xfId="126"/>
    <cellStyle name="Normal 3" xfId="86"/>
    <cellStyle name="Normal 4" xfId="87"/>
    <cellStyle name="Normal 4 2" xfId="88"/>
    <cellStyle name="Normal 4 3" xfId="127"/>
    <cellStyle name="Normal 4 4" xfId="131"/>
    <cellStyle name="Normal 4 5" xfId="146"/>
    <cellStyle name="Normal 5" xfId="89"/>
    <cellStyle name="Normal 5 2" xfId="90"/>
    <cellStyle name="Normal 6" xfId="91"/>
    <cellStyle name="Normal 6 2" xfId="92"/>
    <cellStyle name="Normal 7" xfId="93"/>
    <cellStyle name="Normal 8" xfId="94"/>
    <cellStyle name="Normal 9" xfId="106"/>
    <cellStyle name="Normal 9 2" xfId="105"/>
    <cellStyle name="Notas" xfId="95" builtinId="10" customBuiltin="1"/>
    <cellStyle name="Notas 2" xfId="147"/>
    <cellStyle name="Porcentual 2" xfId="128"/>
    <cellStyle name="Porcentual 2 2" xfId="129"/>
    <cellStyle name="Porcentual_$632788868954218750" xfId="134"/>
    <cellStyle name="Salida" xfId="96" builtinId="21" customBuiltin="1"/>
    <cellStyle name="Texto de advertencia" xfId="97" builtinId="11" customBuiltin="1"/>
    <cellStyle name="Texto explicativo" xfId="98" builtinId="53" customBuiltin="1"/>
    <cellStyle name="Título" xfId="99" builtinId="15" customBuiltin="1"/>
    <cellStyle name="Título 1" xfId="100" builtinId="16" customBuiltin="1"/>
    <cellStyle name="Título 2" xfId="101" builtinId="17" customBuiltin="1"/>
    <cellStyle name="Título 3" xfId="102" builtinId="18" customBuiltin="1"/>
    <cellStyle name="Título de hoja" xfId="103"/>
    <cellStyle name="Total" xfId="104"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44</xdr:row>
          <xdr:rowOff>47625</xdr:rowOff>
        </xdr:from>
        <xdr:to>
          <xdr:col>0</xdr:col>
          <xdr:colOff>752475</xdr:colOff>
          <xdr:row>48</xdr:row>
          <xdr:rowOff>0</xdr:rowOff>
        </xdr:to>
        <xdr:sp macro="" textlink="">
          <xdr:nvSpPr>
            <xdr:cNvPr id="35841" name="Object 1" hidden="1">
              <a:extLst>
                <a:ext uri="{63B3BB69-23CF-44E3-9099-C40C66FF867C}">
                  <a14:compatExt spid="_x0000_s35841"/>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unsis.edu.mx/jose%20guzman/ampliacion%20chahuites/PASIVOS%20CHAHUITES_Nfactor%20de%20sobrecos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a)Plantilla"/>
      <sheetName val="b)Indirectos Desglosados"/>
      <sheetName val="c)Resumen Indirectos"/>
      <sheetName val="d)Pers.Técnico"/>
      <sheetName val="e)Pers.Técnico$"/>
      <sheetName val="f)Financiamiento"/>
      <sheetName val="g)Utilidad"/>
      <sheetName val="h)Cargos_Adicionales"/>
      <sheetName val="i)Resumen"/>
    </sheetNames>
    <sheetDataSet>
      <sheetData sheetId="0" refreshError="1">
        <row r="35">
          <cell r="D35">
            <v>62317.02</v>
          </cell>
        </row>
        <row r="37">
          <cell r="D37">
            <v>80281.19</v>
          </cell>
        </row>
        <row r="43">
          <cell r="L43">
            <v>4</v>
          </cell>
        </row>
        <row r="52">
          <cell r="H52">
            <v>2008</v>
          </cell>
        </row>
        <row r="53">
          <cell r="H53">
            <v>0</v>
          </cell>
        </row>
        <row r="54">
          <cell r="H54">
            <v>0</v>
          </cell>
        </row>
        <row r="55">
          <cell r="H55">
            <v>0</v>
          </cell>
        </row>
        <row r="56">
          <cell r="H56">
            <v>0</v>
          </cell>
        </row>
        <row r="57">
          <cell r="H57">
            <v>0</v>
          </cell>
        </row>
        <row r="58">
          <cell r="H58">
            <v>0</v>
          </cell>
        </row>
        <row r="59">
          <cell r="H59">
            <v>0</v>
          </cell>
        </row>
        <row r="60">
          <cell r="H60">
            <v>0</v>
          </cell>
        </row>
        <row r="61">
          <cell r="H61">
            <v>0</v>
          </cell>
        </row>
        <row r="62">
          <cell r="H62">
            <v>0</v>
          </cell>
        </row>
        <row r="63">
          <cell r="H63">
            <v>0</v>
          </cell>
        </row>
        <row r="64">
          <cell r="H64">
            <v>0</v>
          </cell>
        </row>
        <row r="65">
          <cell r="H65">
            <v>0</v>
          </cell>
        </row>
        <row r="66">
          <cell r="H66">
            <v>0</v>
          </cell>
        </row>
        <row r="67">
          <cell r="H67">
            <v>0</v>
          </cell>
        </row>
        <row r="68">
          <cell r="H68">
            <v>0</v>
          </cell>
        </row>
        <row r="69">
          <cell r="H69">
            <v>0</v>
          </cell>
        </row>
        <row r="70">
          <cell r="H70">
            <v>0</v>
          </cell>
        </row>
        <row r="71">
          <cell r="H71">
            <v>0</v>
          </cell>
        </row>
        <row r="72">
          <cell r="H72">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2">
          <cell r="H92">
            <v>0</v>
          </cell>
        </row>
        <row r="93">
          <cell r="H93">
            <v>0</v>
          </cell>
        </row>
        <row r="94">
          <cell r="H94">
            <v>0</v>
          </cell>
        </row>
        <row r="95">
          <cell r="H95">
            <v>0</v>
          </cell>
        </row>
        <row r="96">
          <cell r="H96">
            <v>0</v>
          </cell>
        </row>
        <row r="97">
          <cell r="H97">
            <v>0</v>
          </cell>
        </row>
        <row r="98">
          <cell r="H98">
            <v>0</v>
          </cell>
        </row>
        <row r="99">
          <cell r="H99">
            <v>0</v>
          </cell>
        </row>
        <row r="100">
          <cell r="H100">
            <v>0</v>
          </cell>
        </row>
      </sheetData>
      <sheetData sheetId="1" refreshError="1"/>
      <sheetData sheetId="2" refreshError="1">
        <row r="74">
          <cell r="F74">
            <v>1.5735235317735026E-2</v>
          </cell>
          <cell r="G74">
            <v>5276.662479333334</v>
          </cell>
          <cell r="H74">
            <v>8.4674499508053086E-2</v>
          </cell>
        </row>
        <row r="76">
          <cell r="F76">
            <v>6257.2354533333337</v>
          </cell>
          <cell r="H76">
            <v>0.10040973482578811</v>
          </cell>
        </row>
      </sheetData>
      <sheetData sheetId="3" refreshError="1"/>
      <sheetData sheetId="4" refreshError="1"/>
      <sheetData sheetId="5" refreshError="1"/>
      <sheetData sheetId="6" refreshError="1">
        <row r="83">
          <cell r="K83">
            <v>-357.09076446338594</v>
          </cell>
        </row>
        <row r="85">
          <cell r="I85">
            <v>357.09076446338594</v>
          </cell>
          <cell r="K85">
            <v>5.207358973170274E-3</v>
          </cell>
        </row>
      </sheetData>
      <sheetData sheetId="7" refreshError="1"/>
      <sheetData sheetId="8" refreshError="1">
        <row r="25">
          <cell r="D25">
            <v>79971.435451490004</v>
          </cell>
        </row>
        <row r="44">
          <cell r="D44">
            <v>401.86650980648119</v>
          </cell>
          <cell r="E44">
            <v>5.025125628140688E-3</v>
          </cell>
        </row>
      </sheetData>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158"/>
  <sheetViews>
    <sheetView tabSelected="1" view="pageBreakPreview" zoomScaleNormal="100" zoomScaleSheetLayoutView="100" workbookViewId="0">
      <selection activeCell="D18" sqref="D18"/>
    </sheetView>
  </sheetViews>
  <sheetFormatPr baseColWidth="10" defaultRowHeight="13.5" x14ac:dyDescent="0.3"/>
  <cols>
    <col min="1" max="1" width="12.85546875" style="5" customWidth="1"/>
    <col min="2" max="2" width="75.5703125" style="5" customWidth="1"/>
    <col min="3" max="3" width="7.140625" style="5" customWidth="1"/>
    <col min="4" max="4" width="11.5703125" style="3" customWidth="1"/>
    <col min="5" max="5" width="13.7109375" style="3" customWidth="1"/>
    <col min="6" max="6" width="16" style="16" customWidth="1"/>
    <col min="7" max="7" width="13.140625" style="5" bestFit="1" customWidth="1"/>
    <col min="8" max="8" width="11.42578125" style="5"/>
    <col min="9" max="9" width="12.42578125" style="5" customWidth="1"/>
    <col min="10" max="198" width="11.42578125" style="5"/>
    <col min="199" max="199" width="9" style="5" customWidth="1"/>
    <col min="200" max="200" width="50" style="5" customWidth="1"/>
    <col min="201" max="201" width="7.140625" style="5" customWidth="1"/>
    <col min="202" max="202" width="10" style="5" customWidth="1"/>
    <col min="203" max="203" width="9.85546875" style="5" customWidth="1"/>
    <col min="204" max="204" width="16" style="5" customWidth="1"/>
    <col min="205" max="205" width="12.5703125" style="5" customWidth="1"/>
    <col min="206" max="206" width="14.85546875" style="5" customWidth="1"/>
    <col min="207" max="207" width="12.5703125" style="5" customWidth="1"/>
    <col min="208" max="208" width="17.85546875" style="5" customWidth="1"/>
    <col min="209" max="209" width="12.5703125" style="5" customWidth="1"/>
    <col min="210" max="210" width="14.85546875" style="5" customWidth="1"/>
    <col min="211" max="211" width="12.5703125" style="5" customWidth="1"/>
    <col min="212" max="212" width="17.42578125" style="5" customWidth="1"/>
    <col min="213" max="213" width="12.5703125" style="5" customWidth="1"/>
    <col min="214" max="214" width="15" style="5" customWidth="1"/>
    <col min="215" max="215" width="12.5703125" style="5" customWidth="1"/>
    <col min="216" max="216" width="15.85546875" style="5" customWidth="1"/>
    <col min="217" max="217" width="12.5703125" style="5" customWidth="1"/>
    <col min="218" max="218" width="13.5703125" style="5" customWidth="1"/>
    <col min="219" max="219" width="12.5703125" style="5" customWidth="1"/>
    <col min="220" max="220" width="15.85546875" style="5" customWidth="1"/>
    <col min="221" max="221" width="12.140625" style="5" customWidth="1"/>
    <col min="222" max="222" width="14.7109375" style="5" customWidth="1"/>
    <col min="223" max="223" width="12.140625" style="5" customWidth="1"/>
    <col min="224" max="224" width="15" style="5" customWidth="1"/>
    <col min="225" max="225" width="16.140625" style="5" customWidth="1"/>
    <col min="226" max="454" width="11.42578125" style="5"/>
    <col min="455" max="455" width="9" style="5" customWidth="1"/>
    <col min="456" max="456" width="50" style="5" customWidth="1"/>
    <col min="457" max="457" width="7.140625" style="5" customWidth="1"/>
    <col min="458" max="458" width="10" style="5" customWidth="1"/>
    <col min="459" max="459" width="9.85546875" style="5" customWidth="1"/>
    <col min="460" max="460" width="16" style="5" customWidth="1"/>
    <col min="461" max="461" width="12.5703125" style="5" customWidth="1"/>
    <col min="462" max="462" width="14.85546875" style="5" customWidth="1"/>
    <col min="463" max="463" width="12.5703125" style="5" customWidth="1"/>
    <col min="464" max="464" width="17.85546875" style="5" customWidth="1"/>
    <col min="465" max="465" width="12.5703125" style="5" customWidth="1"/>
    <col min="466" max="466" width="14.85546875" style="5" customWidth="1"/>
    <col min="467" max="467" width="12.5703125" style="5" customWidth="1"/>
    <col min="468" max="468" width="17.42578125" style="5" customWidth="1"/>
    <col min="469" max="469" width="12.5703125" style="5" customWidth="1"/>
    <col min="470" max="470" width="15" style="5" customWidth="1"/>
    <col min="471" max="471" width="12.5703125" style="5" customWidth="1"/>
    <col min="472" max="472" width="15.85546875" style="5" customWidth="1"/>
    <col min="473" max="473" width="12.5703125" style="5" customWidth="1"/>
    <col min="474" max="474" width="13.5703125" style="5" customWidth="1"/>
    <col min="475" max="475" width="12.5703125" style="5" customWidth="1"/>
    <col min="476" max="476" width="15.85546875" style="5" customWidth="1"/>
    <col min="477" max="477" width="12.140625" style="5" customWidth="1"/>
    <col min="478" max="478" width="14.7109375" style="5" customWidth="1"/>
    <col min="479" max="479" width="12.140625" style="5" customWidth="1"/>
    <col min="480" max="480" width="15" style="5" customWidth="1"/>
    <col min="481" max="481" width="16.140625" style="5" customWidth="1"/>
    <col min="482" max="710" width="11.42578125" style="5"/>
    <col min="711" max="711" width="9" style="5" customWidth="1"/>
    <col min="712" max="712" width="50" style="5" customWidth="1"/>
    <col min="713" max="713" width="7.140625" style="5" customWidth="1"/>
    <col min="714" max="714" width="10" style="5" customWidth="1"/>
    <col min="715" max="715" width="9.85546875" style="5" customWidth="1"/>
    <col min="716" max="716" width="16" style="5" customWidth="1"/>
    <col min="717" max="717" width="12.5703125" style="5" customWidth="1"/>
    <col min="718" max="718" width="14.85546875" style="5" customWidth="1"/>
    <col min="719" max="719" width="12.5703125" style="5" customWidth="1"/>
    <col min="720" max="720" width="17.85546875" style="5" customWidth="1"/>
    <col min="721" max="721" width="12.5703125" style="5" customWidth="1"/>
    <col min="722" max="722" width="14.85546875" style="5" customWidth="1"/>
    <col min="723" max="723" width="12.5703125" style="5" customWidth="1"/>
    <col min="724" max="724" width="17.42578125" style="5" customWidth="1"/>
    <col min="725" max="725" width="12.5703125" style="5" customWidth="1"/>
    <col min="726" max="726" width="15" style="5" customWidth="1"/>
    <col min="727" max="727" width="12.5703125" style="5" customWidth="1"/>
    <col min="728" max="728" width="15.85546875" style="5" customWidth="1"/>
    <col min="729" max="729" width="12.5703125" style="5" customWidth="1"/>
    <col min="730" max="730" width="13.5703125" style="5" customWidth="1"/>
    <col min="731" max="731" width="12.5703125" style="5" customWidth="1"/>
    <col min="732" max="732" width="15.85546875" style="5" customWidth="1"/>
    <col min="733" max="733" width="12.140625" style="5" customWidth="1"/>
    <col min="734" max="734" width="14.7109375" style="5" customWidth="1"/>
    <col min="735" max="735" width="12.140625" style="5" customWidth="1"/>
    <col min="736" max="736" width="15" style="5" customWidth="1"/>
    <col min="737" max="737" width="16.140625" style="5" customWidth="1"/>
    <col min="738" max="966" width="11.42578125" style="5"/>
    <col min="967" max="967" width="9" style="5" customWidth="1"/>
    <col min="968" max="968" width="50" style="5" customWidth="1"/>
    <col min="969" max="969" width="7.140625" style="5" customWidth="1"/>
    <col min="970" max="970" width="10" style="5" customWidth="1"/>
    <col min="971" max="971" width="9.85546875" style="5" customWidth="1"/>
    <col min="972" max="972" width="16" style="5" customWidth="1"/>
    <col min="973" max="973" width="12.5703125" style="5" customWidth="1"/>
    <col min="974" max="974" width="14.85546875" style="5" customWidth="1"/>
    <col min="975" max="975" width="12.5703125" style="5" customWidth="1"/>
    <col min="976" max="976" width="17.85546875" style="5" customWidth="1"/>
    <col min="977" max="977" width="12.5703125" style="5" customWidth="1"/>
    <col min="978" max="978" width="14.85546875" style="5" customWidth="1"/>
    <col min="979" max="979" width="12.5703125" style="5" customWidth="1"/>
    <col min="980" max="980" width="17.42578125" style="5" customWidth="1"/>
    <col min="981" max="981" width="12.5703125" style="5" customWidth="1"/>
    <col min="982" max="982" width="15" style="5" customWidth="1"/>
    <col min="983" max="983" width="12.5703125" style="5" customWidth="1"/>
    <col min="984" max="984" width="15.85546875" style="5" customWidth="1"/>
    <col min="985" max="985" width="12.5703125" style="5" customWidth="1"/>
    <col min="986" max="986" width="13.5703125" style="5" customWidth="1"/>
    <col min="987" max="987" width="12.5703125" style="5" customWidth="1"/>
    <col min="988" max="988" width="15.85546875" style="5" customWidth="1"/>
    <col min="989" max="989" width="12.140625" style="5" customWidth="1"/>
    <col min="990" max="990" width="14.7109375" style="5" customWidth="1"/>
    <col min="991" max="991" width="12.140625" style="5" customWidth="1"/>
    <col min="992" max="992" width="15" style="5" customWidth="1"/>
    <col min="993" max="993" width="16.140625" style="5" customWidth="1"/>
    <col min="994" max="1222" width="11.42578125" style="5"/>
    <col min="1223" max="1223" width="9" style="5" customWidth="1"/>
    <col min="1224" max="1224" width="50" style="5" customWidth="1"/>
    <col min="1225" max="1225" width="7.140625" style="5" customWidth="1"/>
    <col min="1226" max="1226" width="10" style="5" customWidth="1"/>
    <col min="1227" max="1227" width="9.85546875" style="5" customWidth="1"/>
    <col min="1228" max="1228" width="16" style="5" customWidth="1"/>
    <col min="1229" max="1229" width="12.5703125" style="5" customWidth="1"/>
    <col min="1230" max="1230" width="14.85546875" style="5" customWidth="1"/>
    <col min="1231" max="1231" width="12.5703125" style="5" customWidth="1"/>
    <col min="1232" max="1232" width="17.85546875" style="5" customWidth="1"/>
    <col min="1233" max="1233" width="12.5703125" style="5" customWidth="1"/>
    <col min="1234" max="1234" width="14.85546875" style="5" customWidth="1"/>
    <col min="1235" max="1235" width="12.5703125" style="5" customWidth="1"/>
    <col min="1236" max="1236" width="17.42578125" style="5" customWidth="1"/>
    <col min="1237" max="1237" width="12.5703125" style="5" customWidth="1"/>
    <col min="1238" max="1238" width="15" style="5" customWidth="1"/>
    <col min="1239" max="1239" width="12.5703125" style="5" customWidth="1"/>
    <col min="1240" max="1240" width="15.85546875" style="5" customWidth="1"/>
    <col min="1241" max="1241" width="12.5703125" style="5" customWidth="1"/>
    <col min="1242" max="1242" width="13.5703125" style="5" customWidth="1"/>
    <col min="1243" max="1243" width="12.5703125" style="5" customWidth="1"/>
    <col min="1244" max="1244" width="15.85546875" style="5" customWidth="1"/>
    <col min="1245" max="1245" width="12.140625" style="5" customWidth="1"/>
    <col min="1246" max="1246" width="14.7109375" style="5" customWidth="1"/>
    <col min="1247" max="1247" width="12.140625" style="5" customWidth="1"/>
    <col min="1248" max="1248" width="15" style="5" customWidth="1"/>
    <col min="1249" max="1249" width="16.140625" style="5" customWidth="1"/>
    <col min="1250" max="1478" width="11.42578125" style="5"/>
    <col min="1479" max="1479" width="9" style="5" customWidth="1"/>
    <col min="1480" max="1480" width="50" style="5" customWidth="1"/>
    <col min="1481" max="1481" width="7.140625" style="5" customWidth="1"/>
    <col min="1482" max="1482" width="10" style="5" customWidth="1"/>
    <col min="1483" max="1483" width="9.85546875" style="5" customWidth="1"/>
    <col min="1484" max="1484" width="16" style="5" customWidth="1"/>
    <col min="1485" max="1485" width="12.5703125" style="5" customWidth="1"/>
    <col min="1486" max="1486" width="14.85546875" style="5" customWidth="1"/>
    <col min="1487" max="1487" width="12.5703125" style="5" customWidth="1"/>
    <col min="1488" max="1488" width="17.85546875" style="5" customWidth="1"/>
    <col min="1489" max="1489" width="12.5703125" style="5" customWidth="1"/>
    <col min="1490" max="1490" width="14.85546875" style="5" customWidth="1"/>
    <col min="1491" max="1491" width="12.5703125" style="5" customWidth="1"/>
    <col min="1492" max="1492" width="17.42578125" style="5" customWidth="1"/>
    <col min="1493" max="1493" width="12.5703125" style="5" customWidth="1"/>
    <col min="1494" max="1494" width="15" style="5" customWidth="1"/>
    <col min="1495" max="1495" width="12.5703125" style="5" customWidth="1"/>
    <col min="1496" max="1496" width="15.85546875" style="5" customWidth="1"/>
    <col min="1497" max="1497" width="12.5703125" style="5" customWidth="1"/>
    <col min="1498" max="1498" width="13.5703125" style="5" customWidth="1"/>
    <col min="1499" max="1499" width="12.5703125" style="5" customWidth="1"/>
    <col min="1500" max="1500" width="15.85546875" style="5" customWidth="1"/>
    <col min="1501" max="1501" width="12.140625" style="5" customWidth="1"/>
    <col min="1502" max="1502" width="14.7109375" style="5" customWidth="1"/>
    <col min="1503" max="1503" width="12.140625" style="5" customWidth="1"/>
    <col min="1504" max="1504" width="15" style="5" customWidth="1"/>
    <col min="1505" max="1505" width="16.140625" style="5" customWidth="1"/>
    <col min="1506" max="1734" width="11.42578125" style="5"/>
    <col min="1735" max="1735" width="9" style="5" customWidth="1"/>
    <col min="1736" max="1736" width="50" style="5" customWidth="1"/>
    <col min="1737" max="1737" width="7.140625" style="5" customWidth="1"/>
    <col min="1738" max="1738" width="10" style="5" customWidth="1"/>
    <col min="1739" max="1739" width="9.85546875" style="5" customWidth="1"/>
    <col min="1740" max="1740" width="16" style="5" customWidth="1"/>
    <col min="1741" max="1741" width="12.5703125" style="5" customWidth="1"/>
    <col min="1742" max="1742" width="14.85546875" style="5" customWidth="1"/>
    <col min="1743" max="1743" width="12.5703125" style="5" customWidth="1"/>
    <col min="1744" max="1744" width="17.85546875" style="5" customWidth="1"/>
    <col min="1745" max="1745" width="12.5703125" style="5" customWidth="1"/>
    <col min="1746" max="1746" width="14.85546875" style="5" customWidth="1"/>
    <col min="1747" max="1747" width="12.5703125" style="5" customWidth="1"/>
    <col min="1748" max="1748" width="17.42578125" style="5" customWidth="1"/>
    <col min="1749" max="1749" width="12.5703125" style="5" customWidth="1"/>
    <col min="1750" max="1750" width="15" style="5" customWidth="1"/>
    <col min="1751" max="1751" width="12.5703125" style="5" customWidth="1"/>
    <col min="1752" max="1752" width="15.85546875" style="5" customWidth="1"/>
    <col min="1753" max="1753" width="12.5703125" style="5" customWidth="1"/>
    <col min="1754" max="1754" width="13.5703125" style="5" customWidth="1"/>
    <col min="1755" max="1755" width="12.5703125" style="5" customWidth="1"/>
    <col min="1756" max="1756" width="15.85546875" style="5" customWidth="1"/>
    <col min="1757" max="1757" width="12.140625" style="5" customWidth="1"/>
    <col min="1758" max="1758" width="14.7109375" style="5" customWidth="1"/>
    <col min="1759" max="1759" width="12.140625" style="5" customWidth="1"/>
    <col min="1760" max="1760" width="15" style="5" customWidth="1"/>
    <col min="1761" max="1761" width="16.140625" style="5" customWidth="1"/>
    <col min="1762" max="1990" width="11.42578125" style="5"/>
    <col min="1991" max="1991" width="9" style="5" customWidth="1"/>
    <col min="1992" max="1992" width="50" style="5" customWidth="1"/>
    <col min="1993" max="1993" width="7.140625" style="5" customWidth="1"/>
    <col min="1994" max="1994" width="10" style="5" customWidth="1"/>
    <col min="1995" max="1995" width="9.85546875" style="5" customWidth="1"/>
    <col min="1996" max="1996" width="16" style="5" customWidth="1"/>
    <col min="1997" max="1997" width="12.5703125" style="5" customWidth="1"/>
    <col min="1998" max="1998" width="14.85546875" style="5" customWidth="1"/>
    <col min="1999" max="1999" width="12.5703125" style="5" customWidth="1"/>
    <col min="2000" max="2000" width="17.85546875" style="5" customWidth="1"/>
    <col min="2001" max="2001" width="12.5703125" style="5" customWidth="1"/>
    <col min="2002" max="2002" width="14.85546875" style="5" customWidth="1"/>
    <col min="2003" max="2003" width="12.5703125" style="5" customWidth="1"/>
    <col min="2004" max="2004" width="17.42578125" style="5" customWidth="1"/>
    <col min="2005" max="2005" width="12.5703125" style="5" customWidth="1"/>
    <col min="2006" max="2006" width="15" style="5" customWidth="1"/>
    <col min="2007" max="2007" width="12.5703125" style="5" customWidth="1"/>
    <col min="2008" max="2008" width="15.85546875" style="5" customWidth="1"/>
    <col min="2009" max="2009" width="12.5703125" style="5" customWidth="1"/>
    <col min="2010" max="2010" width="13.5703125" style="5" customWidth="1"/>
    <col min="2011" max="2011" width="12.5703125" style="5" customWidth="1"/>
    <col min="2012" max="2012" width="15.85546875" style="5" customWidth="1"/>
    <col min="2013" max="2013" width="12.140625" style="5" customWidth="1"/>
    <col min="2014" max="2014" width="14.7109375" style="5" customWidth="1"/>
    <col min="2015" max="2015" width="12.140625" style="5" customWidth="1"/>
    <col min="2016" max="2016" width="15" style="5" customWidth="1"/>
    <col min="2017" max="2017" width="16.140625" style="5" customWidth="1"/>
    <col min="2018" max="2246" width="11.42578125" style="5"/>
    <col min="2247" max="2247" width="9" style="5" customWidth="1"/>
    <col min="2248" max="2248" width="50" style="5" customWidth="1"/>
    <col min="2249" max="2249" width="7.140625" style="5" customWidth="1"/>
    <col min="2250" max="2250" width="10" style="5" customWidth="1"/>
    <col min="2251" max="2251" width="9.85546875" style="5" customWidth="1"/>
    <col min="2252" max="2252" width="16" style="5" customWidth="1"/>
    <col min="2253" max="2253" width="12.5703125" style="5" customWidth="1"/>
    <col min="2254" max="2254" width="14.85546875" style="5" customWidth="1"/>
    <col min="2255" max="2255" width="12.5703125" style="5" customWidth="1"/>
    <col min="2256" max="2256" width="17.85546875" style="5" customWidth="1"/>
    <col min="2257" max="2257" width="12.5703125" style="5" customWidth="1"/>
    <col min="2258" max="2258" width="14.85546875" style="5" customWidth="1"/>
    <col min="2259" max="2259" width="12.5703125" style="5" customWidth="1"/>
    <col min="2260" max="2260" width="17.42578125" style="5" customWidth="1"/>
    <col min="2261" max="2261" width="12.5703125" style="5" customWidth="1"/>
    <col min="2262" max="2262" width="15" style="5" customWidth="1"/>
    <col min="2263" max="2263" width="12.5703125" style="5" customWidth="1"/>
    <col min="2264" max="2264" width="15.85546875" style="5" customWidth="1"/>
    <col min="2265" max="2265" width="12.5703125" style="5" customWidth="1"/>
    <col min="2266" max="2266" width="13.5703125" style="5" customWidth="1"/>
    <col min="2267" max="2267" width="12.5703125" style="5" customWidth="1"/>
    <col min="2268" max="2268" width="15.85546875" style="5" customWidth="1"/>
    <col min="2269" max="2269" width="12.140625" style="5" customWidth="1"/>
    <col min="2270" max="2270" width="14.7109375" style="5" customWidth="1"/>
    <col min="2271" max="2271" width="12.140625" style="5" customWidth="1"/>
    <col min="2272" max="2272" width="15" style="5" customWidth="1"/>
    <col min="2273" max="2273" width="16.140625" style="5" customWidth="1"/>
    <col min="2274" max="2502" width="11.42578125" style="5"/>
    <col min="2503" max="2503" width="9" style="5" customWidth="1"/>
    <col min="2504" max="2504" width="50" style="5" customWidth="1"/>
    <col min="2505" max="2505" width="7.140625" style="5" customWidth="1"/>
    <col min="2506" max="2506" width="10" style="5" customWidth="1"/>
    <col min="2507" max="2507" width="9.85546875" style="5" customWidth="1"/>
    <col min="2508" max="2508" width="16" style="5" customWidth="1"/>
    <col min="2509" max="2509" width="12.5703125" style="5" customWidth="1"/>
    <col min="2510" max="2510" width="14.85546875" style="5" customWidth="1"/>
    <col min="2511" max="2511" width="12.5703125" style="5" customWidth="1"/>
    <col min="2512" max="2512" width="17.85546875" style="5" customWidth="1"/>
    <col min="2513" max="2513" width="12.5703125" style="5" customWidth="1"/>
    <col min="2514" max="2514" width="14.85546875" style="5" customWidth="1"/>
    <col min="2515" max="2515" width="12.5703125" style="5" customWidth="1"/>
    <col min="2516" max="2516" width="17.42578125" style="5" customWidth="1"/>
    <col min="2517" max="2517" width="12.5703125" style="5" customWidth="1"/>
    <col min="2518" max="2518" width="15" style="5" customWidth="1"/>
    <col min="2519" max="2519" width="12.5703125" style="5" customWidth="1"/>
    <col min="2520" max="2520" width="15.85546875" style="5" customWidth="1"/>
    <col min="2521" max="2521" width="12.5703125" style="5" customWidth="1"/>
    <col min="2522" max="2522" width="13.5703125" style="5" customWidth="1"/>
    <col min="2523" max="2523" width="12.5703125" style="5" customWidth="1"/>
    <col min="2524" max="2524" width="15.85546875" style="5" customWidth="1"/>
    <col min="2525" max="2525" width="12.140625" style="5" customWidth="1"/>
    <col min="2526" max="2526" width="14.7109375" style="5" customWidth="1"/>
    <col min="2527" max="2527" width="12.140625" style="5" customWidth="1"/>
    <col min="2528" max="2528" width="15" style="5" customWidth="1"/>
    <col min="2529" max="2529" width="16.140625" style="5" customWidth="1"/>
    <col min="2530" max="2758" width="11.42578125" style="5"/>
    <col min="2759" max="2759" width="9" style="5" customWidth="1"/>
    <col min="2760" max="2760" width="50" style="5" customWidth="1"/>
    <col min="2761" max="2761" width="7.140625" style="5" customWidth="1"/>
    <col min="2762" max="2762" width="10" style="5" customWidth="1"/>
    <col min="2763" max="2763" width="9.85546875" style="5" customWidth="1"/>
    <col min="2764" max="2764" width="16" style="5" customWidth="1"/>
    <col min="2765" max="2765" width="12.5703125" style="5" customWidth="1"/>
    <col min="2766" max="2766" width="14.85546875" style="5" customWidth="1"/>
    <col min="2767" max="2767" width="12.5703125" style="5" customWidth="1"/>
    <col min="2768" max="2768" width="17.85546875" style="5" customWidth="1"/>
    <col min="2769" max="2769" width="12.5703125" style="5" customWidth="1"/>
    <col min="2770" max="2770" width="14.85546875" style="5" customWidth="1"/>
    <col min="2771" max="2771" width="12.5703125" style="5" customWidth="1"/>
    <col min="2772" max="2772" width="17.42578125" style="5" customWidth="1"/>
    <col min="2773" max="2773" width="12.5703125" style="5" customWidth="1"/>
    <col min="2774" max="2774" width="15" style="5" customWidth="1"/>
    <col min="2775" max="2775" width="12.5703125" style="5" customWidth="1"/>
    <col min="2776" max="2776" width="15.85546875" style="5" customWidth="1"/>
    <col min="2777" max="2777" width="12.5703125" style="5" customWidth="1"/>
    <col min="2778" max="2778" width="13.5703125" style="5" customWidth="1"/>
    <col min="2779" max="2779" width="12.5703125" style="5" customWidth="1"/>
    <col min="2780" max="2780" width="15.85546875" style="5" customWidth="1"/>
    <col min="2781" max="2781" width="12.140625" style="5" customWidth="1"/>
    <col min="2782" max="2782" width="14.7109375" style="5" customWidth="1"/>
    <col min="2783" max="2783" width="12.140625" style="5" customWidth="1"/>
    <col min="2784" max="2784" width="15" style="5" customWidth="1"/>
    <col min="2785" max="2785" width="16.140625" style="5" customWidth="1"/>
    <col min="2786" max="3014" width="11.42578125" style="5"/>
    <col min="3015" max="3015" width="9" style="5" customWidth="1"/>
    <col min="3016" max="3016" width="50" style="5" customWidth="1"/>
    <col min="3017" max="3017" width="7.140625" style="5" customWidth="1"/>
    <col min="3018" max="3018" width="10" style="5" customWidth="1"/>
    <col min="3019" max="3019" width="9.85546875" style="5" customWidth="1"/>
    <col min="3020" max="3020" width="16" style="5" customWidth="1"/>
    <col min="3021" max="3021" width="12.5703125" style="5" customWidth="1"/>
    <col min="3022" max="3022" width="14.85546875" style="5" customWidth="1"/>
    <col min="3023" max="3023" width="12.5703125" style="5" customWidth="1"/>
    <col min="3024" max="3024" width="17.85546875" style="5" customWidth="1"/>
    <col min="3025" max="3025" width="12.5703125" style="5" customWidth="1"/>
    <col min="3026" max="3026" width="14.85546875" style="5" customWidth="1"/>
    <col min="3027" max="3027" width="12.5703125" style="5" customWidth="1"/>
    <col min="3028" max="3028" width="17.42578125" style="5" customWidth="1"/>
    <col min="3029" max="3029" width="12.5703125" style="5" customWidth="1"/>
    <col min="3030" max="3030" width="15" style="5" customWidth="1"/>
    <col min="3031" max="3031" width="12.5703125" style="5" customWidth="1"/>
    <col min="3032" max="3032" width="15.85546875" style="5" customWidth="1"/>
    <col min="3033" max="3033" width="12.5703125" style="5" customWidth="1"/>
    <col min="3034" max="3034" width="13.5703125" style="5" customWidth="1"/>
    <col min="3035" max="3035" width="12.5703125" style="5" customWidth="1"/>
    <col min="3036" max="3036" width="15.85546875" style="5" customWidth="1"/>
    <col min="3037" max="3037" width="12.140625" style="5" customWidth="1"/>
    <col min="3038" max="3038" width="14.7109375" style="5" customWidth="1"/>
    <col min="3039" max="3039" width="12.140625" style="5" customWidth="1"/>
    <col min="3040" max="3040" width="15" style="5" customWidth="1"/>
    <col min="3041" max="3041" width="16.140625" style="5" customWidth="1"/>
    <col min="3042" max="3270" width="11.42578125" style="5"/>
    <col min="3271" max="3271" width="9" style="5" customWidth="1"/>
    <col min="3272" max="3272" width="50" style="5" customWidth="1"/>
    <col min="3273" max="3273" width="7.140625" style="5" customWidth="1"/>
    <col min="3274" max="3274" width="10" style="5" customWidth="1"/>
    <col min="3275" max="3275" width="9.85546875" style="5" customWidth="1"/>
    <col min="3276" max="3276" width="16" style="5" customWidth="1"/>
    <col min="3277" max="3277" width="12.5703125" style="5" customWidth="1"/>
    <col min="3278" max="3278" width="14.85546875" style="5" customWidth="1"/>
    <col min="3279" max="3279" width="12.5703125" style="5" customWidth="1"/>
    <col min="3280" max="3280" width="17.85546875" style="5" customWidth="1"/>
    <col min="3281" max="3281" width="12.5703125" style="5" customWidth="1"/>
    <col min="3282" max="3282" width="14.85546875" style="5" customWidth="1"/>
    <col min="3283" max="3283" width="12.5703125" style="5" customWidth="1"/>
    <col min="3284" max="3284" width="17.42578125" style="5" customWidth="1"/>
    <col min="3285" max="3285" width="12.5703125" style="5" customWidth="1"/>
    <col min="3286" max="3286" width="15" style="5" customWidth="1"/>
    <col min="3287" max="3287" width="12.5703125" style="5" customWidth="1"/>
    <col min="3288" max="3288" width="15.85546875" style="5" customWidth="1"/>
    <col min="3289" max="3289" width="12.5703125" style="5" customWidth="1"/>
    <col min="3290" max="3290" width="13.5703125" style="5" customWidth="1"/>
    <col min="3291" max="3291" width="12.5703125" style="5" customWidth="1"/>
    <col min="3292" max="3292" width="15.85546875" style="5" customWidth="1"/>
    <col min="3293" max="3293" width="12.140625" style="5" customWidth="1"/>
    <col min="3294" max="3294" width="14.7109375" style="5" customWidth="1"/>
    <col min="3295" max="3295" width="12.140625" style="5" customWidth="1"/>
    <col min="3296" max="3296" width="15" style="5" customWidth="1"/>
    <col min="3297" max="3297" width="16.140625" style="5" customWidth="1"/>
    <col min="3298" max="3526" width="11.42578125" style="5"/>
    <col min="3527" max="3527" width="9" style="5" customWidth="1"/>
    <col min="3528" max="3528" width="50" style="5" customWidth="1"/>
    <col min="3529" max="3529" width="7.140625" style="5" customWidth="1"/>
    <col min="3530" max="3530" width="10" style="5" customWidth="1"/>
    <col min="3531" max="3531" width="9.85546875" style="5" customWidth="1"/>
    <col min="3532" max="3532" width="16" style="5" customWidth="1"/>
    <col min="3533" max="3533" width="12.5703125" style="5" customWidth="1"/>
    <col min="3534" max="3534" width="14.85546875" style="5" customWidth="1"/>
    <col min="3535" max="3535" width="12.5703125" style="5" customWidth="1"/>
    <col min="3536" max="3536" width="17.85546875" style="5" customWidth="1"/>
    <col min="3537" max="3537" width="12.5703125" style="5" customWidth="1"/>
    <col min="3538" max="3538" width="14.85546875" style="5" customWidth="1"/>
    <col min="3539" max="3539" width="12.5703125" style="5" customWidth="1"/>
    <col min="3540" max="3540" width="17.42578125" style="5" customWidth="1"/>
    <col min="3541" max="3541" width="12.5703125" style="5" customWidth="1"/>
    <col min="3542" max="3542" width="15" style="5" customWidth="1"/>
    <col min="3543" max="3543" width="12.5703125" style="5" customWidth="1"/>
    <col min="3544" max="3544" width="15.85546875" style="5" customWidth="1"/>
    <col min="3545" max="3545" width="12.5703125" style="5" customWidth="1"/>
    <col min="3546" max="3546" width="13.5703125" style="5" customWidth="1"/>
    <col min="3547" max="3547" width="12.5703125" style="5" customWidth="1"/>
    <col min="3548" max="3548" width="15.85546875" style="5" customWidth="1"/>
    <col min="3549" max="3549" width="12.140625" style="5" customWidth="1"/>
    <col min="3550" max="3550" width="14.7109375" style="5" customWidth="1"/>
    <col min="3551" max="3551" width="12.140625" style="5" customWidth="1"/>
    <col min="3552" max="3552" width="15" style="5" customWidth="1"/>
    <col min="3553" max="3553" width="16.140625" style="5" customWidth="1"/>
    <col min="3554" max="3782" width="11.42578125" style="5"/>
    <col min="3783" max="3783" width="9" style="5" customWidth="1"/>
    <col min="3784" max="3784" width="50" style="5" customWidth="1"/>
    <col min="3785" max="3785" width="7.140625" style="5" customWidth="1"/>
    <col min="3786" max="3786" width="10" style="5" customWidth="1"/>
    <col min="3787" max="3787" width="9.85546875" style="5" customWidth="1"/>
    <col min="3788" max="3788" width="16" style="5" customWidth="1"/>
    <col min="3789" max="3789" width="12.5703125" style="5" customWidth="1"/>
    <col min="3790" max="3790" width="14.85546875" style="5" customWidth="1"/>
    <col min="3791" max="3791" width="12.5703125" style="5" customWidth="1"/>
    <col min="3792" max="3792" width="17.85546875" style="5" customWidth="1"/>
    <col min="3793" max="3793" width="12.5703125" style="5" customWidth="1"/>
    <col min="3794" max="3794" width="14.85546875" style="5" customWidth="1"/>
    <col min="3795" max="3795" width="12.5703125" style="5" customWidth="1"/>
    <col min="3796" max="3796" width="17.42578125" style="5" customWidth="1"/>
    <col min="3797" max="3797" width="12.5703125" style="5" customWidth="1"/>
    <col min="3798" max="3798" width="15" style="5" customWidth="1"/>
    <col min="3799" max="3799" width="12.5703125" style="5" customWidth="1"/>
    <col min="3800" max="3800" width="15.85546875" style="5" customWidth="1"/>
    <col min="3801" max="3801" width="12.5703125" style="5" customWidth="1"/>
    <col min="3802" max="3802" width="13.5703125" style="5" customWidth="1"/>
    <col min="3803" max="3803" width="12.5703125" style="5" customWidth="1"/>
    <col min="3804" max="3804" width="15.85546875" style="5" customWidth="1"/>
    <col min="3805" max="3805" width="12.140625" style="5" customWidth="1"/>
    <col min="3806" max="3806" width="14.7109375" style="5" customWidth="1"/>
    <col min="3807" max="3807" width="12.140625" style="5" customWidth="1"/>
    <col min="3808" max="3808" width="15" style="5" customWidth="1"/>
    <col min="3809" max="3809" width="16.140625" style="5" customWidth="1"/>
    <col min="3810" max="4038" width="11.42578125" style="5"/>
    <col min="4039" max="4039" width="9" style="5" customWidth="1"/>
    <col min="4040" max="4040" width="50" style="5" customWidth="1"/>
    <col min="4041" max="4041" width="7.140625" style="5" customWidth="1"/>
    <col min="4042" max="4042" width="10" style="5" customWidth="1"/>
    <col min="4043" max="4043" width="9.85546875" style="5" customWidth="1"/>
    <col min="4044" max="4044" width="16" style="5" customWidth="1"/>
    <col min="4045" max="4045" width="12.5703125" style="5" customWidth="1"/>
    <col min="4046" max="4046" width="14.85546875" style="5" customWidth="1"/>
    <col min="4047" max="4047" width="12.5703125" style="5" customWidth="1"/>
    <col min="4048" max="4048" width="17.85546875" style="5" customWidth="1"/>
    <col min="4049" max="4049" width="12.5703125" style="5" customWidth="1"/>
    <col min="4050" max="4050" width="14.85546875" style="5" customWidth="1"/>
    <col min="4051" max="4051" width="12.5703125" style="5" customWidth="1"/>
    <col min="4052" max="4052" width="17.42578125" style="5" customWidth="1"/>
    <col min="4053" max="4053" width="12.5703125" style="5" customWidth="1"/>
    <col min="4054" max="4054" width="15" style="5" customWidth="1"/>
    <col min="4055" max="4055" width="12.5703125" style="5" customWidth="1"/>
    <col min="4056" max="4056" width="15.85546875" style="5" customWidth="1"/>
    <col min="4057" max="4057" width="12.5703125" style="5" customWidth="1"/>
    <col min="4058" max="4058" width="13.5703125" style="5" customWidth="1"/>
    <col min="4059" max="4059" width="12.5703125" style="5" customWidth="1"/>
    <col min="4060" max="4060" width="15.85546875" style="5" customWidth="1"/>
    <col min="4061" max="4061" width="12.140625" style="5" customWidth="1"/>
    <col min="4062" max="4062" width="14.7109375" style="5" customWidth="1"/>
    <col min="4063" max="4063" width="12.140625" style="5" customWidth="1"/>
    <col min="4064" max="4064" width="15" style="5" customWidth="1"/>
    <col min="4065" max="4065" width="16.140625" style="5" customWidth="1"/>
    <col min="4066" max="4294" width="11.42578125" style="5"/>
    <col min="4295" max="4295" width="9" style="5" customWidth="1"/>
    <col min="4296" max="4296" width="50" style="5" customWidth="1"/>
    <col min="4297" max="4297" width="7.140625" style="5" customWidth="1"/>
    <col min="4298" max="4298" width="10" style="5" customWidth="1"/>
    <col min="4299" max="4299" width="9.85546875" style="5" customWidth="1"/>
    <col min="4300" max="4300" width="16" style="5" customWidth="1"/>
    <col min="4301" max="4301" width="12.5703125" style="5" customWidth="1"/>
    <col min="4302" max="4302" width="14.85546875" style="5" customWidth="1"/>
    <col min="4303" max="4303" width="12.5703125" style="5" customWidth="1"/>
    <col min="4304" max="4304" width="17.85546875" style="5" customWidth="1"/>
    <col min="4305" max="4305" width="12.5703125" style="5" customWidth="1"/>
    <col min="4306" max="4306" width="14.85546875" style="5" customWidth="1"/>
    <col min="4307" max="4307" width="12.5703125" style="5" customWidth="1"/>
    <col min="4308" max="4308" width="17.42578125" style="5" customWidth="1"/>
    <col min="4309" max="4309" width="12.5703125" style="5" customWidth="1"/>
    <col min="4310" max="4310" width="15" style="5" customWidth="1"/>
    <col min="4311" max="4311" width="12.5703125" style="5" customWidth="1"/>
    <col min="4312" max="4312" width="15.85546875" style="5" customWidth="1"/>
    <col min="4313" max="4313" width="12.5703125" style="5" customWidth="1"/>
    <col min="4314" max="4314" width="13.5703125" style="5" customWidth="1"/>
    <col min="4315" max="4315" width="12.5703125" style="5" customWidth="1"/>
    <col min="4316" max="4316" width="15.85546875" style="5" customWidth="1"/>
    <col min="4317" max="4317" width="12.140625" style="5" customWidth="1"/>
    <col min="4318" max="4318" width="14.7109375" style="5" customWidth="1"/>
    <col min="4319" max="4319" width="12.140625" style="5" customWidth="1"/>
    <col min="4320" max="4320" width="15" style="5" customWidth="1"/>
    <col min="4321" max="4321" width="16.140625" style="5" customWidth="1"/>
    <col min="4322" max="4550" width="11.42578125" style="5"/>
    <col min="4551" max="4551" width="9" style="5" customWidth="1"/>
    <col min="4552" max="4552" width="50" style="5" customWidth="1"/>
    <col min="4553" max="4553" width="7.140625" style="5" customWidth="1"/>
    <col min="4554" max="4554" width="10" style="5" customWidth="1"/>
    <col min="4555" max="4555" width="9.85546875" style="5" customWidth="1"/>
    <col min="4556" max="4556" width="16" style="5" customWidth="1"/>
    <col min="4557" max="4557" width="12.5703125" style="5" customWidth="1"/>
    <col min="4558" max="4558" width="14.85546875" style="5" customWidth="1"/>
    <col min="4559" max="4559" width="12.5703125" style="5" customWidth="1"/>
    <col min="4560" max="4560" width="17.85546875" style="5" customWidth="1"/>
    <col min="4561" max="4561" width="12.5703125" style="5" customWidth="1"/>
    <col min="4562" max="4562" width="14.85546875" style="5" customWidth="1"/>
    <col min="4563" max="4563" width="12.5703125" style="5" customWidth="1"/>
    <col min="4564" max="4564" width="17.42578125" style="5" customWidth="1"/>
    <col min="4565" max="4565" width="12.5703125" style="5" customWidth="1"/>
    <col min="4566" max="4566" width="15" style="5" customWidth="1"/>
    <col min="4567" max="4567" width="12.5703125" style="5" customWidth="1"/>
    <col min="4568" max="4568" width="15.85546875" style="5" customWidth="1"/>
    <col min="4569" max="4569" width="12.5703125" style="5" customWidth="1"/>
    <col min="4570" max="4570" width="13.5703125" style="5" customWidth="1"/>
    <col min="4571" max="4571" width="12.5703125" style="5" customWidth="1"/>
    <col min="4572" max="4572" width="15.85546875" style="5" customWidth="1"/>
    <col min="4573" max="4573" width="12.140625" style="5" customWidth="1"/>
    <col min="4574" max="4574" width="14.7109375" style="5" customWidth="1"/>
    <col min="4575" max="4575" width="12.140625" style="5" customWidth="1"/>
    <col min="4576" max="4576" width="15" style="5" customWidth="1"/>
    <col min="4577" max="4577" width="16.140625" style="5" customWidth="1"/>
    <col min="4578" max="4806" width="11.42578125" style="5"/>
    <col min="4807" max="4807" width="9" style="5" customWidth="1"/>
    <col min="4808" max="4808" width="50" style="5" customWidth="1"/>
    <col min="4809" max="4809" width="7.140625" style="5" customWidth="1"/>
    <col min="4810" max="4810" width="10" style="5" customWidth="1"/>
    <col min="4811" max="4811" width="9.85546875" style="5" customWidth="1"/>
    <col min="4812" max="4812" width="16" style="5" customWidth="1"/>
    <col min="4813" max="4813" width="12.5703125" style="5" customWidth="1"/>
    <col min="4814" max="4814" width="14.85546875" style="5" customWidth="1"/>
    <col min="4815" max="4815" width="12.5703125" style="5" customWidth="1"/>
    <col min="4816" max="4816" width="17.85546875" style="5" customWidth="1"/>
    <col min="4817" max="4817" width="12.5703125" style="5" customWidth="1"/>
    <col min="4818" max="4818" width="14.85546875" style="5" customWidth="1"/>
    <col min="4819" max="4819" width="12.5703125" style="5" customWidth="1"/>
    <col min="4820" max="4820" width="17.42578125" style="5" customWidth="1"/>
    <col min="4821" max="4821" width="12.5703125" style="5" customWidth="1"/>
    <col min="4822" max="4822" width="15" style="5" customWidth="1"/>
    <col min="4823" max="4823" width="12.5703125" style="5" customWidth="1"/>
    <col min="4824" max="4824" width="15.85546875" style="5" customWidth="1"/>
    <col min="4825" max="4825" width="12.5703125" style="5" customWidth="1"/>
    <col min="4826" max="4826" width="13.5703125" style="5" customWidth="1"/>
    <col min="4827" max="4827" width="12.5703125" style="5" customWidth="1"/>
    <col min="4828" max="4828" width="15.85546875" style="5" customWidth="1"/>
    <col min="4829" max="4829" width="12.140625" style="5" customWidth="1"/>
    <col min="4830" max="4830" width="14.7109375" style="5" customWidth="1"/>
    <col min="4831" max="4831" width="12.140625" style="5" customWidth="1"/>
    <col min="4832" max="4832" width="15" style="5" customWidth="1"/>
    <col min="4833" max="4833" width="16.140625" style="5" customWidth="1"/>
    <col min="4834" max="5062" width="11.42578125" style="5"/>
    <col min="5063" max="5063" width="9" style="5" customWidth="1"/>
    <col min="5064" max="5064" width="50" style="5" customWidth="1"/>
    <col min="5065" max="5065" width="7.140625" style="5" customWidth="1"/>
    <col min="5066" max="5066" width="10" style="5" customWidth="1"/>
    <col min="5067" max="5067" width="9.85546875" style="5" customWidth="1"/>
    <col min="5068" max="5068" width="16" style="5" customWidth="1"/>
    <col min="5069" max="5069" width="12.5703125" style="5" customWidth="1"/>
    <col min="5070" max="5070" width="14.85546875" style="5" customWidth="1"/>
    <col min="5071" max="5071" width="12.5703125" style="5" customWidth="1"/>
    <col min="5072" max="5072" width="17.85546875" style="5" customWidth="1"/>
    <col min="5073" max="5073" width="12.5703125" style="5" customWidth="1"/>
    <col min="5074" max="5074" width="14.85546875" style="5" customWidth="1"/>
    <col min="5075" max="5075" width="12.5703125" style="5" customWidth="1"/>
    <col min="5076" max="5076" width="17.42578125" style="5" customWidth="1"/>
    <col min="5077" max="5077" width="12.5703125" style="5" customWidth="1"/>
    <col min="5078" max="5078" width="15" style="5" customWidth="1"/>
    <col min="5079" max="5079" width="12.5703125" style="5" customWidth="1"/>
    <col min="5080" max="5080" width="15.85546875" style="5" customWidth="1"/>
    <col min="5081" max="5081" width="12.5703125" style="5" customWidth="1"/>
    <col min="5082" max="5082" width="13.5703125" style="5" customWidth="1"/>
    <col min="5083" max="5083" width="12.5703125" style="5" customWidth="1"/>
    <col min="5084" max="5084" width="15.85546875" style="5" customWidth="1"/>
    <col min="5085" max="5085" width="12.140625" style="5" customWidth="1"/>
    <col min="5086" max="5086" width="14.7109375" style="5" customWidth="1"/>
    <col min="5087" max="5087" width="12.140625" style="5" customWidth="1"/>
    <col min="5088" max="5088" width="15" style="5" customWidth="1"/>
    <col min="5089" max="5089" width="16.140625" style="5" customWidth="1"/>
    <col min="5090" max="5318" width="11.42578125" style="5"/>
    <col min="5319" max="5319" width="9" style="5" customWidth="1"/>
    <col min="5320" max="5320" width="50" style="5" customWidth="1"/>
    <col min="5321" max="5321" width="7.140625" style="5" customWidth="1"/>
    <col min="5322" max="5322" width="10" style="5" customWidth="1"/>
    <col min="5323" max="5323" width="9.85546875" style="5" customWidth="1"/>
    <col min="5324" max="5324" width="16" style="5" customWidth="1"/>
    <col min="5325" max="5325" width="12.5703125" style="5" customWidth="1"/>
    <col min="5326" max="5326" width="14.85546875" style="5" customWidth="1"/>
    <col min="5327" max="5327" width="12.5703125" style="5" customWidth="1"/>
    <col min="5328" max="5328" width="17.85546875" style="5" customWidth="1"/>
    <col min="5329" max="5329" width="12.5703125" style="5" customWidth="1"/>
    <col min="5330" max="5330" width="14.85546875" style="5" customWidth="1"/>
    <col min="5331" max="5331" width="12.5703125" style="5" customWidth="1"/>
    <col min="5332" max="5332" width="17.42578125" style="5" customWidth="1"/>
    <col min="5333" max="5333" width="12.5703125" style="5" customWidth="1"/>
    <col min="5334" max="5334" width="15" style="5" customWidth="1"/>
    <col min="5335" max="5335" width="12.5703125" style="5" customWidth="1"/>
    <col min="5336" max="5336" width="15.85546875" style="5" customWidth="1"/>
    <col min="5337" max="5337" width="12.5703125" style="5" customWidth="1"/>
    <col min="5338" max="5338" width="13.5703125" style="5" customWidth="1"/>
    <col min="5339" max="5339" width="12.5703125" style="5" customWidth="1"/>
    <col min="5340" max="5340" width="15.85546875" style="5" customWidth="1"/>
    <col min="5341" max="5341" width="12.140625" style="5" customWidth="1"/>
    <col min="5342" max="5342" width="14.7109375" style="5" customWidth="1"/>
    <col min="5343" max="5343" width="12.140625" style="5" customWidth="1"/>
    <col min="5344" max="5344" width="15" style="5" customWidth="1"/>
    <col min="5345" max="5345" width="16.140625" style="5" customWidth="1"/>
    <col min="5346" max="5574" width="11.42578125" style="5"/>
    <col min="5575" max="5575" width="9" style="5" customWidth="1"/>
    <col min="5576" max="5576" width="50" style="5" customWidth="1"/>
    <col min="5577" max="5577" width="7.140625" style="5" customWidth="1"/>
    <col min="5578" max="5578" width="10" style="5" customWidth="1"/>
    <col min="5579" max="5579" width="9.85546875" style="5" customWidth="1"/>
    <col min="5580" max="5580" width="16" style="5" customWidth="1"/>
    <col min="5581" max="5581" width="12.5703125" style="5" customWidth="1"/>
    <col min="5582" max="5582" width="14.85546875" style="5" customWidth="1"/>
    <col min="5583" max="5583" width="12.5703125" style="5" customWidth="1"/>
    <col min="5584" max="5584" width="17.85546875" style="5" customWidth="1"/>
    <col min="5585" max="5585" width="12.5703125" style="5" customWidth="1"/>
    <col min="5586" max="5586" width="14.85546875" style="5" customWidth="1"/>
    <col min="5587" max="5587" width="12.5703125" style="5" customWidth="1"/>
    <col min="5588" max="5588" width="17.42578125" style="5" customWidth="1"/>
    <col min="5589" max="5589" width="12.5703125" style="5" customWidth="1"/>
    <col min="5590" max="5590" width="15" style="5" customWidth="1"/>
    <col min="5591" max="5591" width="12.5703125" style="5" customWidth="1"/>
    <col min="5592" max="5592" width="15.85546875" style="5" customWidth="1"/>
    <col min="5593" max="5593" width="12.5703125" style="5" customWidth="1"/>
    <col min="5594" max="5594" width="13.5703125" style="5" customWidth="1"/>
    <col min="5595" max="5595" width="12.5703125" style="5" customWidth="1"/>
    <col min="5596" max="5596" width="15.85546875" style="5" customWidth="1"/>
    <col min="5597" max="5597" width="12.140625" style="5" customWidth="1"/>
    <col min="5598" max="5598" width="14.7109375" style="5" customWidth="1"/>
    <col min="5599" max="5599" width="12.140625" style="5" customWidth="1"/>
    <col min="5600" max="5600" width="15" style="5" customWidth="1"/>
    <col min="5601" max="5601" width="16.140625" style="5" customWidth="1"/>
    <col min="5602" max="5830" width="11.42578125" style="5"/>
    <col min="5831" max="5831" width="9" style="5" customWidth="1"/>
    <col min="5832" max="5832" width="50" style="5" customWidth="1"/>
    <col min="5833" max="5833" width="7.140625" style="5" customWidth="1"/>
    <col min="5834" max="5834" width="10" style="5" customWidth="1"/>
    <col min="5835" max="5835" width="9.85546875" style="5" customWidth="1"/>
    <col min="5836" max="5836" width="16" style="5" customWidth="1"/>
    <col min="5837" max="5837" width="12.5703125" style="5" customWidth="1"/>
    <col min="5838" max="5838" width="14.85546875" style="5" customWidth="1"/>
    <col min="5839" max="5839" width="12.5703125" style="5" customWidth="1"/>
    <col min="5840" max="5840" width="17.85546875" style="5" customWidth="1"/>
    <col min="5841" max="5841" width="12.5703125" style="5" customWidth="1"/>
    <col min="5842" max="5842" width="14.85546875" style="5" customWidth="1"/>
    <col min="5843" max="5843" width="12.5703125" style="5" customWidth="1"/>
    <col min="5844" max="5844" width="17.42578125" style="5" customWidth="1"/>
    <col min="5845" max="5845" width="12.5703125" style="5" customWidth="1"/>
    <col min="5846" max="5846" width="15" style="5" customWidth="1"/>
    <col min="5847" max="5847" width="12.5703125" style="5" customWidth="1"/>
    <col min="5848" max="5848" width="15.85546875" style="5" customWidth="1"/>
    <col min="5849" max="5849" width="12.5703125" style="5" customWidth="1"/>
    <col min="5850" max="5850" width="13.5703125" style="5" customWidth="1"/>
    <col min="5851" max="5851" width="12.5703125" style="5" customWidth="1"/>
    <col min="5852" max="5852" width="15.85546875" style="5" customWidth="1"/>
    <col min="5853" max="5853" width="12.140625" style="5" customWidth="1"/>
    <col min="5854" max="5854" width="14.7109375" style="5" customWidth="1"/>
    <col min="5855" max="5855" width="12.140625" style="5" customWidth="1"/>
    <col min="5856" max="5856" width="15" style="5" customWidth="1"/>
    <col min="5857" max="5857" width="16.140625" style="5" customWidth="1"/>
    <col min="5858" max="6086" width="11.42578125" style="5"/>
    <col min="6087" max="6087" width="9" style="5" customWidth="1"/>
    <col min="6088" max="6088" width="50" style="5" customWidth="1"/>
    <col min="6089" max="6089" width="7.140625" style="5" customWidth="1"/>
    <col min="6090" max="6090" width="10" style="5" customWidth="1"/>
    <col min="6091" max="6091" width="9.85546875" style="5" customWidth="1"/>
    <col min="6092" max="6092" width="16" style="5" customWidth="1"/>
    <col min="6093" max="6093" width="12.5703125" style="5" customWidth="1"/>
    <col min="6094" max="6094" width="14.85546875" style="5" customWidth="1"/>
    <col min="6095" max="6095" width="12.5703125" style="5" customWidth="1"/>
    <col min="6096" max="6096" width="17.85546875" style="5" customWidth="1"/>
    <col min="6097" max="6097" width="12.5703125" style="5" customWidth="1"/>
    <col min="6098" max="6098" width="14.85546875" style="5" customWidth="1"/>
    <col min="6099" max="6099" width="12.5703125" style="5" customWidth="1"/>
    <col min="6100" max="6100" width="17.42578125" style="5" customWidth="1"/>
    <col min="6101" max="6101" width="12.5703125" style="5" customWidth="1"/>
    <col min="6102" max="6102" width="15" style="5" customWidth="1"/>
    <col min="6103" max="6103" width="12.5703125" style="5" customWidth="1"/>
    <col min="6104" max="6104" width="15.85546875" style="5" customWidth="1"/>
    <col min="6105" max="6105" width="12.5703125" style="5" customWidth="1"/>
    <col min="6106" max="6106" width="13.5703125" style="5" customWidth="1"/>
    <col min="6107" max="6107" width="12.5703125" style="5" customWidth="1"/>
    <col min="6108" max="6108" width="15.85546875" style="5" customWidth="1"/>
    <col min="6109" max="6109" width="12.140625" style="5" customWidth="1"/>
    <col min="6110" max="6110" width="14.7109375" style="5" customWidth="1"/>
    <col min="6111" max="6111" width="12.140625" style="5" customWidth="1"/>
    <col min="6112" max="6112" width="15" style="5" customWidth="1"/>
    <col min="6113" max="6113" width="16.140625" style="5" customWidth="1"/>
    <col min="6114" max="6342" width="11.42578125" style="5"/>
    <col min="6343" max="6343" width="9" style="5" customWidth="1"/>
    <col min="6344" max="6344" width="50" style="5" customWidth="1"/>
    <col min="6345" max="6345" width="7.140625" style="5" customWidth="1"/>
    <col min="6346" max="6346" width="10" style="5" customWidth="1"/>
    <col min="6347" max="6347" width="9.85546875" style="5" customWidth="1"/>
    <col min="6348" max="6348" width="16" style="5" customWidth="1"/>
    <col min="6349" max="6349" width="12.5703125" style="5" customWidth="1"/>
    <col min="6350" max="6350" width="14.85546875" style="5" customWidth="1"/>
    <col min="6351" max="6351" width="12.5703125" style="5" customWidth="1"/>
    <col min="6352" max="6352" width="17.85546875" style="5" customWidth="1"/>
    <col min="6353" max="6353" width="12.5703125" style="5" customWidth="1"/>
    <col min="6354" max="6354" width="14.85546875" style="5" customWidth="1"/>
    <col min="6355" max="6355" width="12.5703125" style="5" customWidth="1"/>
    <col min="6356" max="6356" width="17.42578125" style="5" customWidth="1"/>
    <col min="6357" max="6357" width="12.5703125" style="5" customWidth="1"/>
    <col min="6358" max="6358" width="15" style="5" customWidth="1"/>
    <col min="6359" max="6359" width="12.5703125" style="5" customWidth="1"/>
    <col min="6360" max="6360" width="15.85546875" style="5" customWidth="1"/>
    <col min="6361" max="6361" width="12.5703125" style="5" customWidth="1"/>
    <col min="6362" max="6362" width="13.5703125" style="5" customWidth="1"/>
    <col min="6363" max="6363" width="12.5703125" style="5" customWidth="1"/>
    <col min="6364" max="6364" width="15.85546875" style="5" customWidth="1"/>
    <col min="6365" max="6365" width="12.140625" style="5" customWidth="1"/>
    <col min="6366" max="6366" width="14.7109375" style="5" customWidth="1"/>
    <col min="6367" max="6367" width="12.140625" style="5" customWidth="1"/>
    <col min="6368" max="6368" width="15" style="5" customWidth="1"/>
    <col min="6369" max="6369" width="16.140625" style="5" customWidth="1"/>
    <col min="6370" max="6598" width="11.42578125" style="5"/>
    <col min="6599" max="6599" width="9" style="5" customWidth="1"/>
    <col min="6600" max="6600" width="50" style="5" customWidth="1"/>
    <col min="6601" max="6601" width="7.140625" style="5" customWidth="1"/>
    <col min="6602" max="6602" width="10" style="5" customWidth="1"/>
    <col min="6603" max="6603" width="9.85546875" style="5" customWidth="1"/>
    <col min="6604" max="6604" width="16" style="5" customWidth="1"/>
    <col min="6605" max="6605" width="12.5703125" style="5" customWidth="1"/>
    <col min="6606" max="6606" width="14.85546875" style="5" customWidth="1"/>
    <col min="6607" max="6607" width="12.5703125" style="5" customWidth="1"/>
    <col min="6608" max="6608" width="17.85546875" style="5" customWidth="1"/>
    <col min="6609" max="6609" width="12.5703125" style="5" customWidth="1"/>
    <col min="6610" max="6610" width="14.85546875" style="5" customWidth="1"/>
    <col min="6611" max="6611" width="12.5703125" style="5" customWidth="1"/>
    <col min="6612" max="6612" width="17.42578125" style="5" customWidth="1"/>
    <col min="6613" max="6613" width="12.5703125" style="5" customWidth="1"/>
    <col min="6614" max="6614" width="15" style="5" customWidth="1"/>
    <col min="6615" max="6615" width="12.5703125" style="5" customWidth="1"/>
    <col min="6616" max="6616" width="15.85546875" style="5" customWidth="1"/>
    <col min="6617" max="6617" width="12.5703125" style="5" customWidth="1"/>
    <col min="6618" max="6618" width="13.5703125" style="5" customWidth="1"/>
    <col min="6619" max="6619" width="12.5703125" style="5" customWidth="1"/>
    <col min="6620" max="6620" width="15.85546875" style="5" customWidth="1"/>
    <col min="6621" max="6621" width="12.140625" style="5" customWidth="1"/>
    <col min="6622" max="6622" width="14.7109375" style="5" customWidth="1"/>
    <col min="6623" max="6623" width="12.140625" style="5" customWidth="1"/>
    <col min="6624" max="6624" width="15" style="5" customWidth="1"/>
    <col min="6625" max="6625" width="16.140625" style="5" customWidth="1"/>
    <col min="6626" max="6854" width="11.42578125" style="5"/>
    <col min="6855" max="6855" width="9" style="5" customWidth="1"/>
    <col min="6856" max="6856" width="50" style="5" customWidth="1"/>
    <col min="6857" max="6857" width="7.140625" style="5" customWidth="1"/>
    <col min="6858" max="6858" width="10" style="5" customWidth="1"/>
    <col min="6859" max="6859" width="9.85546875" style="5" customWidth="1"/>
    <col min="6860" max="6860" width="16" style="5" customWidth="1"/>
    <col min="6861" max="6861" width="12.5703125" style="5" customWidth="1"/>
    <col min="6862" max="6862" width="14.85546875" style="5" customWidth="1"/>
    <col min="6863" max="6863" width="12.5703125" style="5" customWidth="1"/>
    <col min="6864" max="6864" width="17.85546875" style="5" customWidth="1"/>
    <col min="6865" max="6865" width="12.5703125" style="5" customWidth="1"/>
    <col min="6866" max="6866" width="14.85546875" style="5" customWidth="1"/>
    <col min="6867" max="6867" width="12.5703125" style="5" customWidth="1"/>
    <col min="6868" max="6868" width="17.42578125" style="5" customWidth="1"/>
    <col min="6869" max="6869" width="12.5703125" style="5" customWidth="1"/>
    <col min="6870" max="6870" width="15" style="5" customWidth="1"/>
    <col min="6871" max="6871" width="12.5703125" style="5" customWidth="1"/>
    <col min="6872" max="6872" width="15.85546875" style="5" customWidth="1"/>
    <col min="6873" max="6873" width="12.5703125" style="5" customWidth="1"/>
    <col min="6874" max="6874" width="13.5703125" style="5" customWidth="1"/>
    <col min="6875" max="6875" width="12.5703125" style="5" customWidth="1"/>
    <col min="6876" max="6876" width="15.85546875" style="5" customWidth="1"/>
    <col min="6877" max="6877" width="12.140625" style="5" customWidth="1"/>
    <col min="6878" max="6878" width="14.7109375" style="5" customWidth="1"/>
    <col min="6879" max="6879" width="12.140625" style="5" customWidth="1"/>
    <col min="6880" max="6880" width="15" style="5" customWidth="1"/>
    <col min="6881" max="6881" width="16.140625" style="5" customWidth="1"/>
    <col min="6882" max="7110" width="11.42578125" style="5"/>
    <col min="7111" max="7111" width="9" style="5" customWidth="1"/>
    <col min="7112" max="7112" width="50" style="5" customWidth="1"/>
    <col min="7113" max="7113" width="7.140625" style="5" customWidth="1"/>
    <col min="7114" max="7114" width="10" style="5" customWidth="1"/>
    <col min="7115" max="7115" width="9.85546875" style="5" customWidth="1"/>
    <col min="7116" max="7116" width="16" style="5" customWidth="1"/>
    <col min="7117" max="7117" width="12.5703125" style="5" customWidth="1"/>
    <col min="7118" max="7118" width="14.85546875" style="5" customWidth="1"/>
    <col min="7119" max="7119" width="12.5703125" style="5" customWidth="1"/>
    <col min="7120" max="7120" width="17.85546875" style="5" customWidth="1"/>
    <col min="7121" max="7121" width="12.5703125" style="5" customWidth="1"/>
    <col min="7122" max="7122" width="14.85546875" style="5" customWidth="1"/>
    <col min="7123" max="7123" width="12.5703125" style="5" customWidth="1"/>
    <col min="7124" max="7124" width="17.42578125" style="5" customWidth="1"/>
    <col min="7125" max="7125" width="12.5703125" style="5" customWidth="1"/>
    <col min="7126" max="7126" width="15" style="5" customWidth="1"/>
    <col min="7127" max="7127" width="12.5703125" style="5" customWidth="1"/>
    <col min="7128" max="7128" width="15.85546875" style="5" customWidth="1"/>
    <col min="7129" max="7129" width="12.5703125" style="5" customWidth="1"/>
    <col min="7130" max="7130" width="13.5703125" style="5" customWidth="1"/>
    <col min="7131" max="7131" width="12.5703125" style="5" customWidth="1"/>
    <col min="7132" max="7132" width="15.85546875" style="5" customWidth="1"/>
    <col min="7133" max="7133" width="12.140625" style="5" customWidth="1"/>
    <col min="7134" max="7134" width="14.7109375" style="5" customWidth="1"/>
    <col min="7135" max="7135" width="12.140625" style="5" customWidth="1"/>
    <col min="7136" max="7136" width="15" style="5" customWidth="1"/>
    <col min="7137" max="7137" width="16.140625" style="5" customWidth="1"/>
    <col min="7138" max="7366" width="11.42578125" style="5"/>
    <col min="7367" max="7367" width="9" style="5" customWidth="1"/>
    <col min="7368" max="7368" width="50" style="5" customWidth="1"/>
    <col min="7369" max="7369" width="7.140625" style="5" customWidth="1"/>
    <col min="7370" max="7370" width="10" style="5" customWidth="1"/>
    <col min="7371" max="7371" width="9.85546875" style="5" customWidth="1"/>
    <col min="7372" max="7372" width="16" style="5" customWidth="1"/>
    <col min="7373" max="7373" width="12.5703125" style="5" customWidth="1"/>
    <col min="7374" max="7374" width="14.85546875" style="5" customWidth="1"/>
    <col min="7375" max="7375" width="12.5703125" style="5" customWidth="1"/>
    <col min="7376" max="7376" width="17.85546875" style="5" customWidth="1"/>
    <col min="7377" max="7377" width="12.5703125" style="5" customWidth="1"/>
    <col min="7378" max="7378" width="14.85546875" style="5" customWidth="1"/>
    <col min="7379" max="7379" width="12.5703125" style="5" customWidth="1"/>
    <col min="7380" max="7380" width="17.42578125" style="5" customWidth="1"/>
    <col min="7381" max="7381" width="12.5703125" style="5" customWidth="1"/>
    <col min="7382" max="7382" width="15" style="5" customWidth="1"/>
    <col min="7383" max="7383" width="12.5703125" style="5" customWidth="1"/>
    <col min="7384" max="7384" width="15.85546875" style="5" customWidth="1"/>
    <col min="7385" max="7385" width="12.5703125" style="5" customWidth="1"/>
    <col min="7386" max="7386" width="13.5703125" style="5" customWidth="1"/>
    <col min="7387" max="7387" width="12.5703125" style="5" customWidth="1"/>
    <col min="7388" max="7388" width="15.85546875" style="5" customWidth="1"/>
    <col min="7389" max="7389" width="12.140625" style="5" customWidth="1"/>
    <col min="7390" max="7390" width="14.7109375" style="5" customWidth="1"/>
    <col min="7391" max="7391" width="12.140625" style="5" customWidth="1"/>
    <col min="7392" max="7392" width="15" style="5" customWidth="1"/>
    <col min="7393" max="7393" width="16.140625" style="5" customWidth="1"/>
    <col min="7394" max="7622" width="11.42578125" style="5"/>
    <col min="7623" max="7623" width="9" style="5" customWidth="1"/>
    <col min="7624" max="7624" width="50" style="5" customWidth="1"/>
    <col min="7625" max="7625" width="7.140625" style="5" customWidth="1"/>
    <col min="7626" max="7626" width="10" style="5" customWidth="1"/>
    <col min="7627" max="7627" width="9.85546875" style="5" customWidth="1"/>
    <col min="7628" max="7628" width="16" style="5" customWidth="1"/>
    <col min="7629" max="7629" width="12.5703125" style="5" customWidth="1"/>
    <col min="7630" max="7630" width="14.85546875" style="5" customWidth="1"/>
    <col min="7631" max="7631" width="12.5703125" style="5" customWidth="1"/>
    <col min="7632" max="7632" width="17.85546875" style="5" customWidth="1"/>
    <col min="7633" max="7633" width="12.5703125" style="5" customWidth="1"/>
    <col min="7634" max="7634" width="14.85546875" style="5" customWidth="1"/>
    <col min="7635" max="7635" width="12.5703125" style="5" customWidth="1"/>
    <col min="7636" max="7636" width="17.42578125" style="5" customWidth="1"/>
    <col min="7637" max="7637" width="12.5703125" style="5" customWidth="1"/>
    <col min="7638" max="7638" width="15" style="5" customWidth="1"/>
    <col min="7639" max="7639" width="12.5703125" style="5" customWidth="1"/>
    <col min="7640" max="7640" width="15.85546875" style="5" customWidth="1"/>
    <col min="7641" max="7641" width="12.5703125" style="5" customWidth="1"/>
    <col min="7642" max="7642" width="13.5703125" style="5" customWidth="1"/>
    <col min="7643" max="7643" width="12.5703125" style="5" customWidth="1"/>
    <col min="7644" max="7644" width="15.85546875" style="5" customWidth="1"/>
    <col min="7645" max="7645" width="12.140625" style="5" customWidth="1"/>
    <col min="7646" max="7646" width="14.7109375" style="5" customWidth="1"/>
    <col min="7647" max="7647" width="12.140625" style="5" customWidth="1"/>
    <col min="7648" max="7648" width="15" style="5" customWidth="1"/>
    <col min="7649" max="7649" width="16.140625" style="5" customWidth="1"/>
    <col min="7650" max="7878" width="11.42578125" style="5"/>
    <col min="7879" max="7879" width="9" style="5" customWidth="1"/>
    <col min="7880" max="7880" width="50" style="5" customWidth="1"/>
    <col min="7881" max="7881" width="7.140625" style="5" customWidth="1"/>
    <col min="7882" max="7882" width="10" style="5" customWidth="1"/>
    <col min="7883" max="7883" width="9.85546875" style="5" customWidth="1"/>
    <col min="7884" max="7884" width="16" style="5" customWidth="1"/>
    <col min="7885" max="7885" width="12.5703125" style="5" customWidth="1"/>
    <col min="7886" max="7886" width="14.85546875" style="5" customWidth="1"/>
    <col min="7887" max="7887" width="12.5703125" style="5" customWidth="1"/>
    <col min="7888" max="7888" width="17.85546875" style="5" customWidth="1"/>
    <col min="7889" max="7889" width="12.5703125" style="5" customWidth="1"/>
    <col min="7890" max="7890" width="14.85546875" style="5" customWidth="1"/>
    <col min="7891" max="7891" width="12.5703125" style="5" customWidth="1"/>
    <col min="7892" max="7892" width="17.42578125" style="5" customWidth="1"/>
    <col min="7893" max="7893" width="12.5703125" style="5" customWidth="1"/>
    <col min="7894" max="7894" width="15" style="5" customWidth="1"/>
    <col min="7895" max="7895" width="12.5703125" style="5" customWidth="1"/>
    <col min="7896" max="7896" width="15.85546875" style="5" customWidth="1"/>
    <col min="7897" max="7897" width="12.5703125" style="5" customWidth="1"/>
    <col min="7898" max="7898" width="13.5703125" style="5" customWidth="1"/>
    <col min="7899" max="7899" width="12.5703125" style="5" customWidth="1"/>
    <col min="7900" max="7900" width="15.85546875" style="5" customWidth="1"/>
    <col min="7901" max="7901" width="12.140625" style="5" customWidth="1"/>
    <col min="7902" max="7902" width="14.7109375" style="5" customWidth="1"/>
    <col min="7903" max="7903" width="12.140625" style="5" customWidth="1"/>
    <col min="7904" max="7904" width="15" style="5" customWidth="1"/>
    <col min="7905" max="7905" width="16.140625" style="5" customWidth="1"/>
    <col min="7906" max="8134" width="11.42578125" style="5"/>
    <col min="8135" max="8135" width="9" style="5" customWidth="1"/>
    <col min="8136" max="8136" width="50" style="5" customWidth="1"/>
    <col min="8137" max="8137" width="7.140625" style="5" customWidth="1"/>
    <col min="8138" max="8138" width="10" style="5" customWidth="1"/>
    <col min="8139" max="8139" width="9.85546875" style="5" customWidth="1"/>
    <col min="8140" max="8140" width="16" style="5" customWidth="1"/>
    <col min="8141" max="8141" width="12.5703125" style="5" customWidth="1"/>
    <col min="8142" max="8142" width="14.85546875" style="5" customWidth="1"/>
    <col min="8143" max="8143" width="12.5703125" style="5" customWidth="1"/>
    <col min="8144" max="8144" width="17.85546875" style="5" customWidth="1"/>
    <col min="8145" max="8145" width="12.5703125" style="5" customWidth="1"/>
    <col min="8146" max="8146" width="14.85546875" style="5" customWidth="1"/>
    <col min="8147" max="8147" width="12.5703125" style="5" customWidth="1"/>
    <col min="8148" max="8148" width="17.42578125" style="5" customWidth="1"/>
    <col min="8149" max="8149" width="12.5703125" style="5" customWidth="1"/>
    <col min="8150" max="8150" width="15" style="5" customWidth="1"/>
    <col min="8151" max="8151" width="12.5703125" style="5" customWidth="1"/>
    <col min="8152" max="8152" width="15.85546875" style="5" customWidth="1"/>
    <col min="8153" max="8153" width="12.5703125" style="5" customWidth="1"/>
    <col min="8154" max="8154" width="13.5703125" style="5" customWidth="1"/>
    <col min="8155" max="8155" width="12.5703125" style="5" customWidth="1"/>
    <col min="8156" max="8156" width="15.85546875" style="5" customWidth="1"/>
    <col min="8157" max="8157" width="12.140625" style="5" customWidth="1"/>
    <col min="8158" max="8158" width="14.7109375" style="5" customWidth="1"/>
    <col min="8159" max="8159" width="12.140625" style="5" customWidth="1"/>
    <col min="8160" max="8160" width="15" style="5" customWidth="1"/>
    <col min="8161" max="8161" width="16.140625" style="5" customWidth="1"/>
    <col min="8162" max="8390" width="11.42578125" style="5"/>
    <col min="8391" max="8391" width="9" style="5" customWidth="1"/>
    <col min="8392" max="8392" width="50" style="5" customWidth="1"/>
    <col min="8393" max="8393" width="7.140625" style="5" customWidth="1"/>
    <col min="8394" max="8394" width="10" style="5" customWidth="1"/>
    <col min="8395" max="8395" width="9.85546875" style="5" customWidth="1"/>
    <col min="8396" max="8396" width="16" style="5" customWidth="1"/>
    <col min="8397" max="8397" width="12.5703125" style="5" customWidth="1"/>
    <col min="8398" max="8398" width="14.85546875" style="5" customWidth="1"/>
    <col min="8399" max="8399" width="12.5703125" style="5" customWidth="1"/>
    <col min="8400" max="8400" width="17.85546875" style="5" customWidth="1"/>
    <col min="8401" max="8401" width="12.5703125" style="5" customWidth="1"/>
    <col min="8402" max="8402" width="14.85546875" style="5" customWidth="1"/>
    <col min="8403" max="8403" width="12.5703125" style="5" customWidth="1"/>
    <col min="8404" max="8404" width="17.42578125" style="5" customWidth="1"/>
    <col min="8405" max="8405" width="12.5703125" style="5" customWidth="1"/>
    <col min="8406" max="8406" width="15" style="5" customWidth="1"/>
    <col min="8407" max="8407" width="12.5703125" style="5" customWidth="1"/>
    <col min="8408" max="8408" width="15.85546875" style="5" customWidth="1"/>
    <col min="8409" max="8409" width="12.5703125" style="5" customWidth="1"/>
    <col min="8410" max="8410" width="13.5703125" style="5" customWidth="1"/>
    <col min="8411" max="8411" width="12.5703125" style="5" customWidth="1"/>
    <col min="8412" max="8412" width="15.85546875" style="5" customWidth="1"/>
    <col min="8413" max="8413" width="12.140625" style="5" customWidth="1"/>
    <col min="8414" max="8414" width="14.7109375" style="5" customWidth="1"/>
    <col min="8415" max="8415" width="12.140625" style="5" customWidth="1"/>
    <col min="8416" max="8416" width="15" style="5" customWidth="1"/>
    <col min="8417" max="8417" width="16.140625" style="5" customWidth="1"/>
    <col min="8418" max="8646" width="11.42578125" style="5"/>
    <col min="8647" max="8647" width="9" style="5" customWidth="1"/>
    <col min="8648" max="8648" width="50" style="5" customWidth="1"/>
    <col min="8649" max="8649" width="7.140625" style="5" customWidth="1"/>
    <col min="8650" max="8650" width="10" style="5" customWidth="1"/>
    <col min="8651" max="8651" width="9.85546875" style="5" customWidth="1"/>
    <col min="8652" max="8652" width="16" style="5" customWidth="1"/>
    <col min="8653" max="8653" width="12.5703125" style="5" customWidth="1"/>
    <col min="8654" max="8654" width="14.85546875" style="5" customWidth="1"/>
    <col min="8655" max="8655" width="12.5703125" style="5" customWidth="1"/>
    <col min="8656" max="8656" width="17.85546875" style="5" customWidth="1"/>
    <col min="8657" max="8657" width="12.5703125" style="5" customWidth="1"/>
    <col min="8658" max="8658" width="14.85546875" style="5" customWidth="1"/>
    <col min="8659" max="8659" width="12.5703125" style="5" customWidth="1"/>
    <col min="8660" max="8660" width="17.42578125" style="5" customWidth="1"/>
    <col min="8661" max="8661" width="12.5703125" style="5" customWidth="1"/>
    <col min="8662" max="8662" width="15" style="5" customWidth="1"/>
    <col min="8663" max="8663" width="12.5703125" style="5" customWidth="1"/>
    <col min="8664" max="8664" width="15.85546875" style="5" customWidth="1"/>
    <col min="8665" max="8665" width="12.5703125" style="5" customWidth="1"/>
    <col min="8666" max="8666" width="13.5703125" style="5" customWidth="1"/>
    <col min="8667" max="8667" width="12.5703125" style="5" customWidth="1"/>
    <col min="8668" max="8668" width="15.85546875" style="5" customWidth="1"/>
    <col min="8669" max="8669" width="12.140625" style="5" customWidth="1"/>
    <col min="8670" max="8670" width="14.7109375" style="5" customWidth="1"/>
    <col min="8671" max="8671" width="12.140625" style="5" customWidth="1"/>
    <col min="8672" max="8672" width="15" style="5" customWidth="1"/>
    <col min="8673" max="8673" width="16.140625" style="5" customWidth="1"/>
    <col min="8674" max="8902" width="11.42578125" style="5"/>
    <col min="8903" max="8903" width="9" style="5" customWidth="1"/>
    <col min="8904" max="8904" width="50" style="5" customWidth="1"/>
    <col min="8905" max="8905" width="7.140625" style="5" customWidth="1"/>
    <col min="8906" max="8906" width="10" style="5" customWidth="1"/>
    <col min="8907" max="8907" width="9.85546875" style="5" customWidth="1"/>
    <col min="8908" max="8908" width="16" style="5" customWidth="1"/>
    <col min="8909" max="8909" width="12.5703125" style="5" customWidth="1"/>
    <col min="8910" max="8910" width="14.85546875" style="5" customWidth="1"/>
    <col min="8911" max="8911" width="12.5703125" style="5" customWidth="1"/>
    <col min="8912" max="8912" width="17.85546875" style="5" customWidth="1"/>
    <col min="8913" max="8913" width="12.5703125" style="5" customWidth="1"/>
    <col min="8914" max="8914" width="14.85546875" style="5" customWidth="1"/>
    <col min="8915" max="8915" width="12.5703125" style="5" customWidth="1"/>
    <col min="8916" max="8916" width="17.42578125" style="5" customWidth="1"/>
    <col min="8917" max="8917" width="12.5703125" style="5" customWidth="1"/>
    <col min="8918" max="8918" width="15" style="5" customWidth="1"/>
    <col min="8919" max="8919" width="12.5703125" style="5" customWidth="1"/>
    <col min="8920" max="8920" width="15.85546875" style="5" customWidth="1"/>
    <col min="8921" max="8921" width="12.5703125" style="5" customWidth="1"/>
    <col min="8922" max="8922" width="13.5703125" style="5" customWidth="1"/>
    <col min="8923" max="8923" width="12.5703125" style="5" customWidth="1"/>
    <col min="8924" max="8924" width="15.85546875" style="5" customWidth="1"/>
    <col min="8925" max="8925" width="12.140625" style="5" customWidth="1"/>
    <col min="8926" max="8926" width="14.7109375" style="5" customWidth="1"/>
    <col min="8927" max="8927" width="12.140625" style="5" customWidth="1"/>
    <col min="8928" max="8928" width="15" style="5" customWidth="1"/>
    <col min="8929" max="8929" width="16.140625" style="5" customWidth="1"/>
    <col min="8930" max="9158" width="11.42578125" style="5"/>
    <col min="9159" max="9159" width="9" style="5" customWidth="1"/>
    <col min="9160" max="9160" width="50" style="5" customWidth="1"/>
    <col min="9161" max="9161" width="7.140625" style="5" customWidth="1"/>
    <col min="9162" max="9162" width="10" style="5" customWidth="1"/>
    <col min="9163" max="9163" width="9.85546875" style="5" customWidth="1"/>
    <col min="9164" max="9164" width="16" style="5" customWidth="1"/>
    <col min="9165" max="9165" width="12.5703125" style="5" customWidth="1"/>
    <col min="9166" max="9166" width="14.85546875" style="5" customWidth="1"/>
    <col min="9167" max="9167" width="12.5703125" style="5" customWidth="1"/>
    <col min="9168" max="9168" width="17.85546875" style="5" customWidth="1"/>
    <col min="9169" max="9169" width="12.5703125" style="5" customWidth="1"/>
    <col min="9170" max="9170" width="14.85546875" style="5" customWidth="1"/>
    <col min="9171" max="9171" width="12.5703125" style="5" customWidth="1"/>
    <col min="9172" max="9172" width="17.42578125" style="5" customWidth="1"/>
    <col min="9173" max="9173" width="12.5703125" style="5" customWidth="1"/>
    <col min="9174" max="9174" width="15" style="5" customWidth="1"/>
    <col min="9175" max="9175" width="12.5703125" style="5" customWidth="1"/>
    <col min="9176" max="9176" width="15.85546875" style="5" customWidth="1"/>
    <col min="9177" max="9177" width="12.5703125" style="5" customWidth="1"/>
    <col min="9178" max="9178" width="13.5703125" style="5" customWidth="1"/>
    <col min="9179" max="9179" width="12.5703125" style="5" customWidth="1"/>
    <col min="9180" max="9180" width="15.85546875" style="5" customWidth="1"/>
    <col min="9181" max="9181" width="12.140625" style="5" customWidth="1"/>
    <col min="9182" max="9182" width="14.7109375" style="5" customWidth="1"/>
    <col min="9183" max="9183" width="12.140625" style="5" customWidth="1"/>
    <col min="9184" max="9184" width="15" style="5" customWidth="1"/>
    <col min="9185" max="9185" width="16.140625" style="5" customWidth="1"/>
    <col min="9186" max="9414" width="11.42578125" style="5"/>
    <col min="9415" max="9415" width="9" style="5" customWidth="1"/>
    <col min="9416" max="9416" width="50" style="5" customWidth="1"/>
    <col min="9417" max="9417" width="7.140625" style="5" customWidth="1"/>
    <col min="9418" max="9418" width="10" style="5" customWidth="1"/>
    <col min="9419" max="9419" width="9.85546875" style="5" customWidth="1"/>
    <col min="9420" max="9420" width="16" style="5" customWidth="1"/>
    <col min="9421" max="9421" width="12.5703125" style="5" customWidth="1"/>
    <col min="9422" max="9422" width="14.85546875" style="5" customWidth="1"/>
    <col min="9423" max="9423" width="12.5703125" style="5" customWidth="1"/>
    <col min="9424" max="9424" width="17.85546875" style="5" customWidth="1"/>
    <col min="9425" max="9425" width="12.5703125" style="5" customWidth="1"/>
    <col min="9426" max="9426" width="14.85546875" style="5" customWidth="1"/>
    <col min="9427" max="9427" width="12.5703125" style="5" customWidth="1"/>
    <col min="9428" max="9428" width="17.42578125" style="5" customWidth="1"/>
    <col min="9429" max="9429" width="12.5703125" style="5" customWidth="1"/>
    <col min="9430" max="9430" width="15" style="5" customWidth="1"/>
    <col min="9431" max="9431" width="12.5703125" style="5" customWidth="1"/>
    <col min="9432" max="9432" width="15.85546875" style="5" customWidth="1"/>
    <col min="9433" max="9433" width="12.5703125" style="5" customWidth="1"/>
    <col min="9434" max="9434" width="13.5703125" style="5" customWidth="1"/>
    <col min="9435" max="9435" width="12.5703125" style="5" customWidth="1"/>
    <col min="9436" max="9436" width="15.85546875" style="5" customWidth="1"/>
    <col min="9437" max="9437" width="12.140625" style="5" customWidth="1"/>
    <col min="9438" max="9438" width="14.7109375" style="5" customWidth="1"/>
    <col min="9439" max="9439" width="12.140625" style="5" customWidth="1"/>
    <col min="9440" max="9440" width="15" style="5" customWidth="1"/>
    <col min="9441" max="9441" width="16.140625" style="5" customWidth="1"/>
    <col min="9442" max="9670" width="11.42578125" style="5"/>
    <col min="9671" max="9671" width="9" style="5" customWidth="1"/>
    <col min="9672" max="9672" width="50" style="5" customWidth="1"/>
    <col min="9673" max="9673" width="7.140625" style="5" customWidth="1"/>
    <col min="9674" max="9674" width="10" style="5" customWidth="1"/>
    <col min="9675" max="9675" width="9.85546875" style="5" customWidth="1"/>
    <col min="9676" max="9676" width="16" style="5" customWidth="1"/>
    <col min="9677" max="9677" width="12.5703125" style="5" customWidth="1"/>
    <col min="9678" max="9678" width="14.85546875" style="5" customWidth="1"/>
    <col min="9679" max="9679" width="12.5703125" style="5" customWidth="1"/>
    <col min="9680" max="9680" width="17.85546875" style="5" customWidth="1"/>
    <col min="9681" max="9681" width="12.5703125" style="5" customWidth="1"/>
    <col min="9682" max="9682" width="14.85546875" style="5" customWidth="1"/>
    <col min="9683" max="9683" width="12.5703125" style="5" customWidth="1"/>
    <col min="9684" max="9684" width="17.42578125" style="5" customWidth="1"/>
    <col min="9685" max="9685" width="12.5703125" style="5" customWidth="1"/>
    <col min="9686" max="9686" width="15" style="5" customWidth="1"/>
    <col min="9687" max="9687" width="12.5703125" style="5" customWidth="1"/>
    <col min="9688" max="9688" width="15.85546875" style="5" customWidth="1"/>
    <col min="9689" max="9689" width="12.5703125" style="5" customWidth="1"/>
    <col min="9690" max="9690" width="13.5703125" style="5" customWidth="1"/>
    <col min="9691" max="9691" width="12.5703125" style="5" customWidth="1"/>
    <col min="9692" max="9692" width="15.85546875" style="5" customWidth="1"/>
    <col min="9693" max="9693" width="12.140625" style="5" customWidth="1"/>
    <col min="9694" max="9694" width="14.7109375" style="5" customWidth="1"/>
    <col min="9695" max="9695" width="12.140625" style="5" customWidth="1"/>
    <col min="9696" max="9696" width="15" style="5" customWidth="1"/>
    <col min="9697" max="9697" width="16.140625" style="5" customWidth="1"/>
    <col min="9698" max="9926" width="11.42578125" style="5"/>
    <col min="9927" max="9927" width="9" style="5" customWidth="1"/>
    <col min="9928" max="9928" width="50" style="5" customWidth="1"/>
    <col min="9929" max="9929" width="7.140625" style="5" customWidth="1"/>
    <col min="9930" max="9930" width="10" style="5" customWidth="1"/>
    <col min="9931" max="9931" width="9.85546875" style="5" customWidth="1"/>
    <col min="9932" max="9932" width="16" style="5" customWidth="1"/>
    <col min="9933" max="9933" width="12.5703125" style="5" customWidth="1"/>
    <col min="9934" max="9934" width="14.85546875" style="5" customWidth="1"/>
    <col min="9935" max="9935" width="12.5703125" style="5" customWidth="1"/>
    <col min="9936" max="9936" width="17.85546875" style="5" customWidth="1"/>
    <col min="9937" max="9937" width="12.5703125" style="5" customWidth="1"/>
    <col min="9938" max="9938" width="14.85546875" style="5" customWidth="1"/>
    <col min="9939" max="9939" width="12.5703125" style="5" customWidth="1"/>
    <col min="9940" max="9940" width="17.42578125" style="5" customWidth="1"/>
    <col min="9941" max="9941" width="12.5703125" style="5" customWidth="1"/>
    <col min="9942" max="9942" width="15" style="5" customWidth="1"/>
    <col min="9943" max="9943" width="12.5703125" style="5" customWidth="1"/>
    <col min="9944" max="9944" width="15.85546875" style="5" customWidth="1"/>
    <col min="9945" max="9945" width="12.5703125" style="5" customWidth="1"/>
    <col min="9946" max="9946" width="13.5703125" style="5" customWidth="1"/>
    <col min="9947" max="9947" width="12.5703125" style="5" customWidth="1"/>
    <col min="9948" max="9948" width="15.85546875" style="5" customWidth="1"/>
    <col min="9949" max="9949" width="12.140625" style="5" customWidth="1"/>
    <col min="9950" max="9950" width="14.7109375" style="5" customWidth="1"/>
    <col min="9951" max="9951" width="12.140625" style="5" customWidth="1"/>
    <col min="9952" max="9952" width="15" style="5" customWidth="1"/>
    <col min="9953" max="9953" width="16.140625" style="5" customWidth="1"/>
    <col min="9954" max="10182" width="11.42578125" style="5"/>
    <col min="10183" max="10183" width="9" style="5" customWidth="1"/>
    <col min="10184" max="10184" width="50" style="5" customWidth="1"/>
    <col min="10185" max="10185" width="7.140625" style="5" customWidth="1"/>
    <col min="10186" max="10186" width="10" style="5" customWidth="1"/>
    <col min="10187" max="10187" width="9.85546875" style="5" customWidth="1"/>
    <col min="10188" max="10188" width="16" style="5" customWidth="1"/>
    <col min="10189" max="10189" width="12.5703125" style="5" customWidth="1"/>
    <col min="10190" max="10190" width="14.85546875" style="5" customWidth="1"/>
    <col min="10191" max="10191" width="12.5703125" style="5" customWidth="1"/>
    <col min="10192" max="10192" width="17.85546875" style="5" customWidth="1"/>
    <col min="10193" max="10193" width="12.5703125" style="5" customWidth="1"/>
    <col min="10194" max="10194" width="14.85546875" style="5" customWidth="1"/>
    <col min="10195" max="10195" width="12.5703125" style="5" customWidth="1"/>
    <col min="10196" max="10196" width="17.42578125" style="5" customWidth="1"/>
    <col min="10197" max="10197" width="12.5703125" style="5" customWidth="1"/>
    <col min="10198" max="10198" width="15" style="5" customWidth="1"/>
    <col min="10199" max="10199" width="12.5703125" style="5" customWidth="1"/>
    <col min="10200" max="10200" width="15.85546875" style="5" customWidth="1"/>
    <col min="10201" max="10201" width="12.5703125" style="5" customWidth="1"/>
    <col min="10202" max="10202" width="13.5703125" style="5" customWidth="1"/>
    <col min="10203" max="10203" width="12.5703125" style="5" customWidth="1"/>
    <col min="10204" max="10204" width="15.85546875" style="5" customWidth="1"/>
    <col min="10205" max="10205" width="12.140625" style="5" customWidth="1"/>
    <col min="10206" max="10206" width="14.7109375" style="5" customWidth="1"/>
    <col min="10207" max="10207" width="12.140625" style="5" customWidth="1"/>
    <col min="10208" max="10208" width="15" style="5" customWidth="1"/>
    <col min="10209" max="10209" width="16.140625" style="5" customWidth="1"/>
    <col min="10210" max="10438" width="11.42578125" style="5"/>
    <col min="10439" max="10439" width="9" style="5" customWidth="1"/>
    <col min="10440" max="10440" width="50" style="5" customWidth="1"/>
    <col min="10441" max="10441" width="7.140625" style="5" customWidth="1"/>
    <col min="10442" max="10442" width="10" style="5" customWidth="1"/>
    <col min="10443" max="10443" width="9.85546875" style="5" customWidth="1"/>
    <col min="10444" max="10444" width="16" style="5" customWidth="1"/>
    <col min="10445" max="10445" width="12.5703125" style="5" customWidth="1"/>
    <col min="10446" max="10446" width="14.85546875" style="5" customWidth="1"/>
    <col min="10447" max="10447" width="12.5703125" style="5" customWidth="1"/>
    <col min="10448" max="10448" width="17.85546875" style="5" customWidth="1"/>
    <col min="10449" max="10449" width="12.5703125" style="5" customWidth="1"/>
    <col min="10450" max="10450" width="14.85546875" style="5" customWidth="1"/>
    <col min="10451" max="10451" width="12.5703125" style="5" customWidth="1"/>
    <col min="10452" max="10452" width="17.42578125" style="5" customWidth="1"/>
    <col min="10453" max="10453" width="12.5703125" style="5" customWidth="1"/>
    <col min="10454" max="10454" width="15" style="5" customWidth="1"/>
    <col min="10455" max="10455" width="12.5703125" style="5" customWidth="1"/>
    <col min="10456" max="10456" width="15.85546875" style="5" customWidth="1"/>
    <col min="10457" max="10457" width="12.5703125" style="5" customWidth="1"/>
    <col min="10458" max="10458" width="13.5703125" style="5" customWidth="1"/>
    <col min="10459" max="10459" width="12.5703125" style="5" customWidth="1"/>
    <col min="10460" max="10460" width="15.85546875" style="5" customWidth="1"/>
    <col min="10461" max="10461" width="12.140625" style="5" customWidth="1"/>
    <col min="10462" max="10462" width="14.7109375" style="5" customWidth="1"/>
    <col min="10463" max="10463" width="12.140625" style="5" customWidth="1"/>
    <col min="10464" max="10464" width="15" style="5" customWidth="1"/>
    <col min="10465" max="10465" width="16.140625" style="5" customWidth="1"/>
    <col min="10466" max="10694" width="11.42578125" style="5"/>
    <col min="10695" max="10695" width="9" style="5" customWidth="1"/>
    <col min="10696" max="10696" width="50" style="5" customWidth="1"/>
    <col min="10697" max="10697" width="7.140625" style="5" customWidth="1"/>
    <col min="10698" max="10698" width="10" style="5" customWidth="1"/>
    <col min="10699" max="10699" width="9.85546875" style="5" customWidth="1"/>
    <col min="10700" max="10700" width="16" style="5" customWidth="1"/>
    <col min="10701" max="10701" width="12.5703125" style="5" customWidth="1"/>
    <col min="10702" max="10702" width="14.85546875" style="5" customWidth="1"/>
    <col min="10703" max="10703" width="12.5703125" style="5" customWidth="1"/>
    <col min="10704" max="10704" width="17.85546875" style="5" customWidth="1"/>
    <col min="10705" max="10705" width="12.5703125" style="5" customWidth="1"/>
    <col min="10706" max="10706" width="14.85546875" style="5" customWidth="1"/>
    <col min="10707" max="10707" width="12.5703125" style="5" customWidth="1"/>
    <col min="10708" max="10708" width="17.42578125" style="5" customWidth="1"/>
    <col min="10709" max="10709" width="12.5703125" style="5" customWidth="1"/>
    <col min="10710" max="10710" width="15" style="5" customWidth="1"/>
    <col min="10711" max="10711" width="12.5703125" style="5" customWidth="1"/>
    <col min="10712" max="10712" width="15.85546875" style="5" customWidth="1"/>
    <col min="10713" max="10713" width="12.5703125" style="5" customWidth="1"/>
    <col min="10714" max="10714" width="13.5703125" style="5" customWidth="1"/>
    <col min="10715" max="10715" width="12.5703125" style="5" customWidth="1"/>
    <col min="10716" max="10716" width="15.85546875" style="5" customWidth="1"/>
    <col min="10717" max="10717" width="12.140625" style="5" customWidth="1"/>
    <col min="10718" max="10718" width="14.7109375" style="5" customWidth="1"/>
    <col min="10719" max="10719" width="12.140625" style="5" customWidth="1"/>
    <col min="10720" max="10720" width="15" style="5" customWidth="1"/>
    <col min="10721" max="10721" width="16.140625" style="5" customWidth="1"/>
    <col min="10722" max="10950" width="11.42578125" style="5"/>
    <col min="10951" max="10951" width="9" style="5" customWidth="1"/>
    <col min="10952" max="10952" width="50" style="5" customWidth="1"/>
    <col min="10953" max="10953" width="7.140625" style="5" customWidth="1"/>
    <col min="10954" max="10954" width="10" style="5" customWidth="1"/>
    <col min="10955" max="10955" width="9.85546875" style="5" customWidth="1"/>
    <col min="10956" max="10956" width="16" style="5" customWidth="1"/>
    <col min="10957" max="10957" width="12.5703125" style="5" customWidth="1"/>
    <col min="10958" max="10958" width="14.85546875" style="5" customWidth="1"/>
    <col min="10959" max="10959" width="12.5703125" style="5" customWidth="1"/>
    <col min="10960" max="10960" width="17.85546875" style="5" customWidth="1"/>
    <col min="10961" max="10961" width="12.5703125" style="5" customWidth="1"/>
    <col min="10962" max="10962" width="14.85546875" style="5" customWidth="1"/>
    <col min="10963" max="10963" width="12.5703125" style="5" customWidth="1"/>
    <col min="10964" max="10964" width="17.42578125" style="5" customWidth="1"/>
    <col min="10965" max="10965" width="12.5703125" style="5" customWidth="1"/>
    <col min="10966" max="10966" width="15" style="5" customWidth="1"/>
    <col min="10967" max="10967" width="12.5703125" style="5" customWidth="1"/>
    <col min="10968" max="10968" width="15.85546875" style="5" customWidth="1"/>
    <col min="10969" max="10969" width="12.5703125" style="5" customWidth="1"/>
    <col min="10970" max="10970" width="13.5703125" style="5" customWidth="1"/>
    <col min="10971" max="10971" width="12.5703125" style="5" customWidth="1"/>
    <col min="10972" max="10972" width="15.85546875" style="5" customWidth="1"/>
    <col min="10973" max="10973" width="12.140625" style="5" customWidth="1"/>
    <col min="10974" max="10974" width="14.7109375" style="5" customWidth="1"/>
    <col min="10975" max="10975" width="12.140625" style="5" customWidth="1"/>
    <col min="10976" max="10976" width="15" style="5" customWidth="1"/>
    <col min="10977" max="10977" width="16.140625" style="5" customWidth="1"/>
    <col min="10978" max="11206" width="11.42578125" style="5"/>
    <col min="11207" max="11207" width="9" style="5" customWidth="1"/>
    <col min="11208" max="11208" width="50" style="5" customWidth="1"/>
    <col min="11209" max="11209" width="7.140625" style="5" customWidth="1"/>
    <col min="11210" max="11210" width="10" style="5" customWidth="1"/>
    <col min="11211" max="11211" width="9.85546875" style="5" customWidth="1"/>
    <col min="11212" max="11212" width="16" style="5" customWidth="1"/>
    <col min="11213" max="11213" width="12.5703125" style="5" customWidth="1"/>
    <col min="11214" max="11214" width="14.85546875" style="5" customWidth="1"/>
    <col min="11215" max="11215" width="12.5703125" style="5" customWidth="1"/>
    <col min="11216" max="11216" width="17.85546875" style="5" customWidth="1"/>
    <col min="11217" max="11217" width="12.5703125" style="5" customWidth="1"/>
    <col min="11218" max="11218" width="14.85546875" style="5" customWidth="1"/>
    <col min="11219" max="11219" width="12.5703125" style="5" customWidth="1"/>
    <col min="11220" max="11220" width="17.42578125" style="5" customWidth="1"/>
    <col min="11221" max="11221" width="12.5703125" style="5" customWidth="1"/>
    <col min="11222" max="11222" width="15" style="5" customWidth="1"/>
    <col min="11223" max="11223" width="12.5703125" style="5" customWidth="1"/>
    <col min="11224" max="11224" width="15.85546875" style="5" customWidth="1"/>
    <col min="11225" max="11225" width="12.5703125" style="5" customWidth="1"/>
    <col min="11226" max="11226" width="13.5703125" style="5" customWidth="1"/>
    <col min="11227" max="11227" width="12.5703125" style="5" customWidth="1"/>
    <col min="11228" max="11228" width="15.85546875" style="5" customWidth="1"/>
    <col min="11229" max="11229" width="12.140625" style="5" customWidth="1"/>
    <col min="11230" max="11230" width="14.7109375" style="5" customWidth="1"/>
    <col min="11231" max="11231" width="12.140625" style="5" customWidth="1"/>
    <col min="11232" max="11232" width="15" style="5" customWidth="1"/>
    <col min="11233" max="11233" width="16.140625" style="5" customWidth="1"/>
    <col min="11234" max="11462" width="11.42578125" style="5"/>
    <col min="11463" max="11463" width="9" style="5" customWidth="1"/>
    <col min="11464" max="11464" width="50" style="5" customWidth="1"/>
    <col min="11465" max="11465" width="7.140625" style="5" customWidth="1"/>
    <col min="11466" max="11466" width="10" style="5" customWidth="1"/>
    <col min="11467" max="11467" width="9.85546875" style="5" customWidth="1"/>
    <col min="11468" max="11468" width="16" style="5" customWidth="1"/>
    <col min="11469" max="11469" width="12.5703125" style="5" customWidth="1"/>
    <col min="11470" max="11470" width="14.85546875" style="5" customWidth="1"/>
    <col min="11471" max="11471" width="12.5703125" style="5" customWidth="1"/>
    <col min="11472" max="11472" width="17.85546875" style="5" customWidth="1"/>
    <col min="11473" max="11473" width="12.5703125" style="5" customWidth="1"/>
    <col min="11474" max="11474" width="14.85546875" style="5" customWidth="1"/>
    <col min="11475" max="11475" width="12.5703125" style="5" customWidth="1"/>
    <col min="11476" max="11476" width="17.42578125" style="5" customWidth="1"/>
    <col min="11477" max="11477" width="12.5703125" style="5" customWidth="1"/>
    <col min="11478" max="11478" width="15" style="5" customWidth="1"/>
    <col min="11479" max="11479" width="12.5703125" style="5" customWidth="1"/>
    <col min="11480" max="11480" width="15.85546875" style="5" customWidth="1"/>
    <col min="11481" max="11481" width="12.5703125" style="5" customWidth="1"/>
    <col min="11482" max="11482" width="13.5703125" style="5" customWidth="1"/>
    <col min="11483" max="11483" width="12.5703125" style="5" customWidth="1"/>
    <col min="11484" max="11484" width="15.85546875" style="5" customWidth="1"/>
    <col min="11485" max="11485" width="12.140625" style="5" customWidth="1"/>
    <col min="11486" max="11486" width="14.7109375" style="5" customWidth="1"/>
    <col min="11487" max="11487" width="12.140625" style="5" customWidth="1"/>
    <col min="11488" max="11488" width="15" style="5" customWidth="1"/>
    <col min="11489" max="11489" width="16.140625" style="5" customWidth="1"/>
    <col min="11490" max="11718" width="11.42578125" style="5"/>
    <col min="11719" max="11719" width="9" style="5" customWidth="1"/>
    <col min="11720" max="11720" width="50" style="5" customWidth="1"/>
    <col min="11721" max="11721" width="7.140625" style="5" customWidth="1"/>
    <col min="11722" max="11722" width="10" style="5" customWidth="1"/>
    <col min="11723" max="11723" width="9.85546875" style="5" customWidth="1"/>
    <col min="11724" max="11724" width="16" style="5" customWidth="1"/>
    <col min="11725" max="11725" width="12.5703125" style="5" customWidth="1"/>
    <col min="11726" max="11726" width="14.85546875" style="5" customWidth="1"/>
    <col min="11727" max="11727" width="12.5703125" style="5" customWidth="1"/>
    <col min="11728" max="11728" width="17.85546875" style="5" customWidth="1"/>
    <col min="11729" max="11729" width="12.5703125" style="5" customWidth="1"/>
    <col min="11730" max="11730" width="14.85546875" style="5" customWidth="1"/>
    <col min="11731" max="11731" width="12.5703125" style="5" customWidth="1"/>
    <col min="11732" max="11732" width="17.42578125" style="5" customWidth="1"/>
    <col min="11733" max="11733" width="12.5703125" style="5" customWidth="1"/>
    <col min="11734" max="11734" width="15" style="5" customWidth="1"/>
    <col min="11735" max="11735" width="12.5703125" style="5" customWidth="1"/>
    <col min="11736" max="11736" width="15.85546875" style="5" customWidth="1"/>
    <col min="11737" max="11737" width="12.5703125" style="5" customWidth="1"/>
    <col min="11738" max="11738" width="13.5703125" style="5" customWidth="1"/>
    <col min="11739" max="11739" width="12.5703125" style="5" customWidth="1"/>
    <col min="11740" max="11740" width="15.85546875" style="5" customWidth="1"/>
    <col min="11741" max="11741" width="12.140625" style="5" customWidth="1"/>
    <col min="11742" max="11742" width="14.7109375" style="5" customWidth="1"/>
    <col min="11743" max="11743" width="12.140625" style="5" customWidth="1"/>
    <col min="11744" max="11744" width="15" style="5" customWidth="1"/>
    <col min="11745" max="11745" width="16.140625" style="5" customWidth="1"/>
    <col min="11746" max="11974" width="11.42578125" style="5"/>
    <col min="11975" max="11975" width="9" style="5" customWidth="1"/>
    <col min="11976" max="11976" width="50" style="5" customWidth="1"/>
    <col min="11977" max="11977" width="7.140625" style="5" customWidth="1"/>
    <col min="11978" max="11978" width="10" style="5" customWidth="1"/>
    <col min="11979" max="11979" width="9.85546875" style="5" customWidth="1"/>
    <col min="11980" max="11980" width="16" style="5" customWidth="1"/>
    <col min="11981" max="11981" width="12.5703125" style="5" customWidth="1"/>
    <col min="11982" max="11982" width="14.85546875" style="5" customWidth="1"/>
    <col min="11983" max="11983" width="12.5703125" style="5" customWidth="1"/>
    <col min="11984" max="11984" width="17.85546875" style="5" customWidth="1"/>
    <col min="11985" max="11985" width="12.5703125" style="5" customWidth="1"/>
    <col min="11986" max="11986" width="14.85546875" style="5" customWidth="1"/>
    <col min="11987" max="11987" width="12.5703125" style="5" customWidth="1"/>
    <col min="11988" max="11988" width="17.42578125" style="5" customWidth="1"/>
    <col min="11989" max="11989" width="12.5703125" style="5" customWidth="1"/>
    <col min="11990" max="11990" width="15" style="5" customWidth="1"/>
    <col min="11991" max="11991" width="12.5703125" style="5" customWidth="1"/>
    <col min="11992" max="11992" width="15.85546875" style="5" customWidth="1"/>
    <col min="11993" max="11993" width="12.5703125" style="5" customWidth="1"/>
    <col min="11994" max="11994" width="13.5703125" style="5" customWidth="1"/>
    <col min="11995" max="11995" width="12.5703125" style="5" customWidth="1"/>
    <col min="11996" max="11996" width="15.85546875" style="5" customWidth="1"/>
    <col min="11997" max="11997" width="12.140625" style="5" customWidth="1"/>
    <col min="11998" max="11998" width="14.7109375" style="5" customWidth="1"/>
    <col min="11999" max="11999" width="12.140625" style="5" customWidth="1"/>
    <col min="12000" max="12000" width="15" style="5" customWidth="1"/>
    <col min="12001" max="12001" width="16.140625" style="5" customWidth="1"/>
    <col min="12002" max="12230" width="11.42578125" style="5"/>
    <col min="12231" max="12231" width="9" style="5" customWidth="1"/>
    <col min="12232" max="12232" width="50" style="5" customWidth="1"/>
    <col min="12233" max="12233" width="7.140625" style="5" customWidth="1"/>
    <col min="12234" max="12234" width="10" style="5" customWidth="1"/>
    <col min="12235" max="12235" width="9.85546875" style="5" customWidth="1"/>
    <col min="12236" max="12236" width="16" style="5" customWidth="1"/>
    <col min="12237" max="12237" width="12.5703125" style="5" customWidth="1"/>
    <col min="12238" max="12238" width="14.85546875" style="5" customWidth="1"/>
    <col min="12239" max="12239" width="12.5703125" style="5" customWidth="1"/>
    <col min="12240" max="12240" width="17.85546875" style="5" customWidth="1"/>
    <col min="12241" max="12241" width="12.5703125" style="5" customWidth="1"/>
    <col min="12242" max="12242" width="14.85546875" style="5" customWidth="1"/>
    <col min="12243" max="12243" width="12.5703125" style="5" customWidth="1"/>
    <col min="12244" max="12244" width="17.42578125" style="5" customWidth="1"/>
    <col min="12245" max="12245" width="12.5703125" style="5" customWidth="1"/>
    <col min="12246" max="12246" width="15" style="5" customWidth="1"/>
    <col min="12247" max="12247" width="12.5703125" style="5" customWidth="1"/>
    <col min="12248" max="12248" width="15.85546875" style="5" customWidth="1"/>
    <col min="12249" max="12249" width="12.5703125" style="5" customWidth="1"/>
    <col min="12250" max="12250" width="13.5703125" style="5" customWidth="1"/>
    <col min="12251" max="12251" width="12.5703125" style="5" customWidth="1"/>
    <col min="12252" max="12252" width="15.85546875" style="5" customWidth="1"/>
    <col min="12253" max="12253" width="12.140625" style="5" customWidth="1"/>
    <col min="12254" max="12254" width="14.7109375" style="5" customWidth="1"/>
    <col min="12255" max="12255" width="12.140625" style="5" customWidth="1"/>
    <col min="12256" max="12256" width="15" style="5" customWidth="1"/>
    <col min="12257" max="12257" width="16.140625" style="5" customWidth="1"/>
    <col min="12258" max="12486" width="11.42578125" style="5"/>
    <col min="12487" max="12487" width="9" style="5" customWidth="1"/>
    <col min="12488" max="12488" width="50" style="5" customWidth="1"/>
    <col min="12489" max="12489" width="7.140625" style="5" customWidth="1"/>
    <col min="12490" max="12490" width="10" style="5" customWidth="1"/>
    <col min="12491" max="12491" width="9.85546875" style="5" customWidth="1"/>
    <col min="12492" max="12492" width="16" style="5" customWidth="1"/>
    <col min="12493" max="12493" width="12.5703125" style="5" customWidth="1"/>
    <col min="12494" max="12494" width="14.85546875" style="5" customWidth="1"/>
    <col min="12495" max="12495" width="12.5703125" style="5" customWidth="1"/>
    <col min="12496" max="12496" width="17.85546875" style="5" customWidth="1"/>
    <col min="12497" max="12497" width="12.5703125" style="5" customWidth="1"/>
    <col min="12498" max="12498" width="14.85546875" style="5" customWidth="1"/>
    <col min="12499" max="12499" width="12.5703125" style="5" customWidth="1"/>
    <col min="12500" max="12500" width="17.42578125" style="5" customWidth="1"/>
    <col min="12501" max="12501" width="12.5703125" style="5" customWidth="1"/>
    <col min="12502" max="12502" width="15" style="5" customWidth="1"/>
    <col min="12503" max="12503" width="12.5703125" style="5" customWidth="1"/>
    <col min="12504" max="12504" width="15.85546875" style="5" customWidth="1"/>
    <col min="12505" max="12505" width="12.5703125" style="5" customWidth="1"/>
    <col min="12506" max="12506" width="13.5703125" style="5" customWidth="1"/>
    <col min="12507" max="12507" width="12.5703125" style="5" customWidth="1"/>
    <col min="12508" max="12508" width="15.85546875" style="5" customWidth="1"/>
    <col min="12509" max="12509" width="12.140625" style="5" customWidth="1"/>
    <col min="12510" max="12510" width="14.7109375" style="5" customWidth="1"/>
    <col min="12511" max="12511" width="12.140625" style="5" customWidth="1"/>
    <col min="12512" max="12512" width="15" style="5" customWidth="1"/>
    <col min="12513" max="12513" width="16.140625" style="5" customWidth="1"/>
    <col min="12514" max="12742" width="11.42578125" style="5"/>
    <col min="12743" max="12743" width="9" style="5" customWidth="1"/>
    <col min="12744" max="12744" width="50" style="5" customWidth="1"/>
    <col min="12745" max="12745" width="7.140625" style="5" customWidth="1"/>
    <col min="12746" max="12746" width="10" style="5" customWidth="1"/>
    <col min="12747" max="12747" width="9.85546875" style="5" customWidth="1"/>
    <col min="12748" max="12748" width="16" style="5" customWidth="1"/>
    <col min="12749" max="12749" width="12.5703125" style="5" customWidth="1"/>
    <col min="12750" max="12750" width="14.85546875" style="5" customWidth="1"/>
    <col min="12751" max="12751" width="12.5703125" style="5" customWidth="1"/>
    <col min="12752" max="12752" width="17.85546875" style="5" customWidth="1"/>
    <col min="12753" max="12753" width="12.5703125" style="5" customWidth="1"/>
    <col min="12754" max="12754" width="14.85546875" style="5" customWidth="1"/>
    <col min="12755" max="12755" width="12.5703125" style="5" customWidth="1"/>
    <col min="12756" max="12756" width="17.42578125" style="5" customWidth="1"/>
    <col min="12757" max="12757" width="12.5703125" style="5" customWidth="1"/>
    <col min="12758" max="12758" width="15" style="5" customWidth="1"/>
    <col min="12759" max="12759" width="12.5703125" style="5" customWidth="1"/>
    <col min="12760" max="12760" width="15.85546875" style="5" customWidth="1"/>
    <col min="12761" max="12761" width="12.5703125" style="5" customWidth="1"/>
    <col min="12762" max="12762" width="13.5703125" style="5" customWidth="1"/>
    <col min="12763" max="12763" width="12.5703125" style="5" customWidth="1"/>
    <col min="12764" max="12764" width="15.85546875" style="5" customWidth="1"/>
    <col min="12765" max="12765" width="12.140625" style="5" customWidth="1"/>
    <col min="12766" max="12766" width="14.7109375" style="5" customWidth="1"/>
    <col min="12767" max="12767" width="12.140625" style="5" customWidth="1"/>
    <col min="12768" max="12768" width="15" style="5" customWidth="1"/>
    <col min="12769" max="12769" width="16.140625" style="5" customWidth="1"/>
    <col min="12770" max="12998" width="11.42578125" style="5"/>
    <col min="12999" max="12999" width="9" style="5" customWidth="1"/>
    <col min="13000" max="13000" width="50" style="5" customWidth="1"/>
    <col min="13001" max="13001" width="7.140625" style="5" customWidth="1"/>
    <col min="13002" max="13002" width="10" style="5" customWidth="1"/>
    <col min="13003" max="13003" width="9.85546875" style="5" customWidth="1"/>
    <col min="13004" max="13004" width="16" style="5" customWidth="1"/>
    <col min="13005" max="13005" width="12.5703125" style="5" customWidth="1"/>
    <col min="13006" max="13006" width="14.85546875" style="5" customWidth="1"/>
    <col min="13007" max="13007" width="12.5703125" style="5" customWidth="1"/>
    <col min="13008" max="13008" width="17.85546875" style="5" customWidth="1"/>
    <col min="13009" max="13009" width="12.5703125" style="5" customWidth="1"/>
    <col min="13010" max="13010" width="14.85546875" style="5" customWidth="1"/>
    <col min="13011" max="13011" width="12.5703125" style="5" customWidth="1"/>
    <col min="13012" max="13012" width="17.42578125" style="5" customWidth="1"/>
    <col min="13013" max="13013" width="12.5703125" style="5" customWidth="1"/>
    <col min="13014" max="13014" width="15" style="5" customWidth="1"/>
    <col min="13015" max="13015" width="12.5703125" style="5" customWidth="1"/>
    <col min="13016" max="13016" width="15.85546875" style="5" customWidth="1"/>
    <col min="13017" max="13017" width="12.5703125" style="5" customWidth="1"/>
    <col min="13018" max="13018" width="13.5703125" style="5" customWidth="1"/>
    <col min="13019" max="13019" width="12.5703125" style="5" customWidth="1"/>
    <col min="13020" max="13020" width="15.85546875" style="5" customWidth="1"/>
    <col min="13021" max="13021" width="12.140625" style="5" customWidth="1"/>
    <col min="13022" max="13022" width="14.7109375" style="5" customWidth="1"/>
    <col min="13023" max="13023" width="12.140625" style="5" customWidth="1"/>
    <col min="13024" max="13024" width="15" style="5" customWidth="1"/>
    <col min="13025" max="13025" width="16.140625" style="5" customWidth="1"/>
    <col min="13026" max="13254" width="11.42578125" style="5"/>
    <col min="13255" max="13255" width="9" style="5" customWidth="1"/>
    <col min="13256" max="13256" width="50" style="5" customWidth="1"/>
    <col min="13257" max="13257" width="7.140625" style="5" customWidth="1"/>
    <col min="13258" max="13258" width="10" style="5" customWidth="1"/>
    <col min="13259" max="13259" width="9.85546875" style="5" customWidth="1"/>
    <col min="13260" max="13260" width="16" style="5" customWidth="1"/>
    <col min="13261" max="13261" width="12.5703125" style="5" customWidth="1"/>
    <col min="13262" max="13262" width="14.85546875" style="5" customWidth="1"/>
    <col min="13263" max="13263" width="12.5703125" style="5" customWidth="1"/>
    <col min="13264" max="13264" width="17.85546875" style="5" customWidth="1"/>
    <col min="13265" max="13265" width="12.5703125" style="5" customWidth="1"/>
    <col min="13266" max="13266" width="14.85546875" style="5" customWidth="1"/>
    <col min="13267" max="13267" width="12.5703125" style="5" customWidth="1"/>
    <col min="13268" max="13268" width="17.42578125" style="5" customWidth="1"/>
    <col min="13269" max="13269" width="12.5703125" style="5" customWidth="1"/>
    <col min="13270" max="13270" width="15" style="5" customWidth="1"/>
    <col min="13271" max="13271" width="12.5703125" style="5" customWidth="1"/>
    <col min="13272" max="13272" width="15.85546875" style="5" customWidth="1"/>
    <col min="13273" max="13273" width="12.5703125" style="5" customWidth="1"/>
    <col min="13274" max="13274" width="13.5703125" style="5" customWidth="1"/>
    <col min="13275" max="13275" width="12.5703125" style="5" customWidth="1"/>
    <col min="13276" max="13276" width="15.85546875" style="5" customWidth="1"/>
    <col min="13277" max="13277" width="12.140625" style="5" customWidth="1"/>
    <col min="13278" max="13278" width="14.7109375" style="5" customWidth="1"/>
    <col min="13279" max="13279" width="12.140625" style="5" customWidth="1"/>
    <col min="13280" max="13280" width="15" style="5" customWidth="1"/>
    <col min="13281" max="13281" width="16.140625" style="5" customWidth="1"/>
    <col min="13282" max="13510" width="11.42578125" style="5"/>
    <col min="13511" max="13511" width="9" style="5" customWidth="1"/>
    <col min="13512" max="13512" width="50" style="5" customWidth="1"/>
    <col min="13513" max="13513" width="7.140625" style="5" customWidth="1"/>
    <col min="13514" max="13514" width="10" style="5" customWidth="1"/>
    <col min="13515" max="13515" width="9.85546875" style="5" customWidth="1"/>
    <col min="13516" max="13516" width="16" style="5" customWidth="1"/>
    <col min="13517" max="13517" width="12.5703125" style="5" customWidth="1"/>
    <col min="13518" max="13518" width="14.85546875" style="5" customWidth="1"/>
    <col min="13519" max="13519" width="12.5703125" style="5" customWidth="1"/>
    <col min="13520" max="13520" width="17.85546875" style="5" customWidth="1"/>
    <col min="13521" max="13521" width="12.5703125" style="5" customWidth="1"/>
    <col min="13522" max="13522" width="14.85546875" style="5" customWidth="1"/>
    <col min="13523" max="13523" width="12.5703125" style="5" customWidth="1"/>
    <col min="13524" max="13524" width="17.42578125" style="5" customWidth="1"/>
    <col min="13525" max="13525" width="12.5703125" style="5" customWidth="1"/>
    <col min="13526" max="13526" width="15" style="5" customWidth="1"/>
    <col min="13527" max="13527" width="12.5703125" style="5" customWidth="1"/>
    <col min="13528" max="13528" width="15.85546875" style="5" customWidth="1"/>
    <col min="13529" max="13529" width="12.5703125" style="5" customWidth="1"/>
    <col min="13530" max="13530" width="13.5703125" style="5" customWidth="1"/>
    <col min="13531" max="13531" width="12.5703125" style="5" customWidth="1"/>
    <col min="13532" max="13532" width="15.85546875" style="5" customWidth="1"/>
    <col min="13533" max="13533" width="12.140625" style="5" customWidth="1"/>
    <col min="13534" max="13534" width="14.7109375" style="5" customWidth="1"/>
    <col min="13535" max="13535" width="12.140625" style="5" customWidth="1"/>
    <col min="13536" max="13536" width="15" style="5" customWidth="1"/>
    <col min="13537" max="13537" width="16.140625" style="5" customWidth="1"/>
    <col min="13538" max="13766" width="11.42578125" style="5"/>
    <col min="13767" max="13767" width="9" style="5" customWidth="1"/>
    <col min="13768" max="13768" width="50" style="5" customWidth="1"/>
    <col min="13769" max="13769" width="7.140625" style="5" customWidth="1"/>
    <col min="13770" max="13770" width="10" style="5" customWidth="1"/>
    <col min="13771" max="13771" width="9.85546875" style="5" customWidth="1"/>
    <col min="13772" max="13772" width="16" style="5" customWidth="1"/>
    <col min="13773" max="13773" width="12.5703125" style="5" customWidth="1"/>
    <col min="13774" max="13774" width="14.85546875" style="5" customWidth="1"/>
    <col min="13775" max="13775" width="12.5703125" style="5" customWidth="1"/>
    <col min="13776" max="13776" width="17.85546875" style="5" customWidth="1"/>
    <col min="13777" max="13777" width="12.5703125" style="5" customWidth="1"/>
    <col min="13778" max="13778" width="14.85546875" style="5" customWidth="1"/>
    <col min="13779" max="13779" width="12.5703125" style="5" customWidth="1"/>
    <col min="13780" max="13780" width="17.42578125" style="5" customWidth="1"/>
    <col min="13781" max="13781" width="12.5703125" style="5" customWidth="1"/>
    <col min="13782" max="13782" width="15" style="5" customWidth="1"/>
    <col min="13783" max="13783" width="12.5703125" style="5" customWidth="1"/>
    <col min="13784" max="13784" width="15.85546875" style="5" customWidth="1"/>
    <col min="13785" max="13785" width="12.5703125" style="5" customWidth="1"/>
    <col min="13786" max="13786" width="13.5703125" style="5" customWidth="1"/>
    <col min="13787" max="13787" width="12.5703125" style="5" customWidth="1"/>
    <col min="13788" max="13788" width="15.85546875" style="5" customWidth="1"/>
    <col min="13789" max="13789" width="12.140625" style="5" customWidth="1"/>
    <col min="13790" max="13790" width="14.7109375" style="5" customWidth="1"/>
    <col min="13791" max="13791" width="12.140625" style="5" customWidth="1"/>
    <col min="13792" max="13792" width="15" style="5" customWidth="1"/>
    <col min="13793" max="13793" width="16.140625" style="5" customWidth="1"/>
    <col min="13794" max="14022" width="11.42578125" style="5"/>
    <col min="14023" max="14023" width="9" style="5" customWidth="1"/>
    <col min="14024" max="14024" width="50" style="5" customWidth="1"/>
    <col min="14025" max="14025" width="7.140625" style="5" customWidth="1"/>
    <col min="14026" max="14026" width="10" style="5" customWidth="1"/>
    <col min="14027" max="14027" width="9.85546875" style="5" customWidth="1"/>
    <col min="14028" max="14028" width="16" style="5" customWidth="1"/>
    <col min="14029" max="14029" width="12.5703125" style="5" customWidth="1"/>
    <col min="14030" max="14030" width="14.85546875" style="5" customWidth="1"/>
    <col min="14031" max="14031" width="12.5703125" style="5" customWidth="1"/>
    <col min="14032" max="14032" width="17.85546875" style="5" customWidth="1"/>
    <col min="14033" max="14033" width="12.5703125" style="5" customWidth="1"/>
    <col min="14034" max="14034" width="14.85546875" style="5" customWidth="1"/>
    <col min="14035" max="14035" width="12.5703125" style="5" customWidth="1"/>
    <col min="14036" max="14036" width="17.42578125" style="5" customWidth="1"/>
    <col min="14037" max="14037" width="12.5703125" style="5" customWidth="1"/>
    <col min="14038" max="14038" width="15" style="5" customWidth="1"/>
    <col min="14039" max="14039" width="12.5703125" style="5" customWidth="1"/>
    <col min="14040" max="14040" width="15.85546875" style="5" customWidth="1"/>
    <col min="14041" max="14041" width="12.5703125" style="5" customWidth="1"/>
    <col min="14042" max="14042" width="13.5703125" style="5" customWidth="1"/>
    <col min="14043" max="14043" width="12.5703125" style="5" customWidth="1"/>
    <col min="14044" max="14044" width="15.85546875" style="5" customWidth="1"/>
    <col min="14045" max="14045" width="12.140625" style="5" customWidth="1"/>
    <col min="14046" max="14046" width="14.7109375" style="5" customWidth="1"/>
    <col min="14047" max="14047" width="12.140625" style="5" customWidth="1"/>
    <col min="14048" max="14048" width="15" style="5" customWidth="1"/>
    <col min="14049" max="14049" width="16.140625" style="5" customWidth="1"/>
    <col min="14050" max="14278" width="11.42578125" style="5"/>
    <col min="14279" max="14279" width="9" style="5" customWidth="1"/>
    <col min="14280" max="14280" width="50" style="5" customWidth="1"/>
    <col min="14281" max="14281" width="7.140625" style="5" customWidth="1"/>
    <col min="14282" max="14282" width="10" style="5" customWidth="1"/>
    <col min="14283" max="14283" width="9.85546875" style="5" customWidth="1"/>
    <col min="14284" max="14284" width="16" style="5" customWidth="1"/>
    <col min="14285" max="14285" width="12.5703125" style="5" customWidth="1"/>
    <col min="14286" max="14286" width="14.85546875" style="5" customWidth="1"/>
    <col min="14287" max="14287" width="12.5703125" style="5" customWidth="1"/>
    <col min="14288" max="14288" width="17.85546875" style="5" customWidth="1"/>
    <col min="14289" max="14289" width="12.5703125" style="5" customWidth="1"/>
    <col min="14290" max="14290" width="14.85546875" style="5" customWidth="1"/>
    <col min="14291" max="14291" width="12.5703125" style="5" customWidth="1"/>
    <col min="14292" max="14292" width="17.42578125" style="5" customWidth="1"/>
    <col min="14293" max="14293" width="12.5703125" style="5" customWidth="1"/>
    <col min="14294" max="14294" width="15" style="5" customWidth="1"/>
    <col min="14295" max="14295" width="12.5703125" style="5" customWidth="1"/>
    <col min="14296" max="14296" width="15.85546875" style="5" customWidth="1"/>
    <col min="14297" max="14297" width="12.5703125" style="5" customWidth="1"/>
    <col min="14298" max="14298" width="13.5703125" style="5" customWidth="1"/>
    <col min="14299" max="14299" width="12.5703125" style="5" customWidth="1"/>
    <col min="14300" max="14300" width="15.85546875" style="5" customWidth="1"/>
    <col min="14301" max="14301" width="12.140625" style="5" customWidth="1"/>
    <col min="14302" max="14302" width="14.7109375" style="5" customWidth="1"/>
    <col min="14303" max="14303" width="12.140625" style="5" customWidth="1"/>
    <col min="14304" max="14304" width="15" style="5" customWidth="1"/>
    <col min="14305" max="14305" width="16.140625" style="5" customWidth="1"/>
    <col min="14306" max="14534" width="11.42578125" style="5"/>
    <col min="14535" max="14535" width="9" style="5" customWidth="1"/>
    <col min="14536" max="14536" width="50" style="5" customWidth="1"/>
    <col min="14537" max="14537" width="7.140625" style="5" customWidth="1"/>
    <col min="14538" max="14538" width="10" style="5" customWidth="1"/>
    <col min="14539" max="14539" width="9.85546875" style="5" customWidth="1"/>
    <col min="14540" max="14540" width="16" style="5" customWidth="1"/>
    <col min="14541" max="14541" width="12.5703125" style="5" customWidth="1"/>
    <col min="14542" max="14542" width="14.85546875" style="5" customWidth="1"/>
    <col min="14543" max="14543" width="12.5703125" style="5" customWidth="1"/>
    <col min="14544" max="14544" width="17.85546875" style="5" customWidth="1"/>
    <col min="14545" max="14545" width="12.5703125" style="5" customWidth="1"/>
    <col min="14546" max="14546" width="14.85546875" style="5" customWidth="1"/>
    <col min="14547" max="14547" width="12.5703125" style="5" customWidth="1"/>
    <col min="14548" max="14548" width="17.42578125" style="5" customWidth="1"/>
    <col min="14549" max="14549" width="12.5703125" style="5" customWidth="1"/>
    <col min="14550" max="14550" width="15" style="5" customWidth="1"/>
    <col min="14551" max="14551" width="12.5703125" style="5" customWidth="1"/>
    <col min="14552" max="14552" width="15.85546875" style="5" customWidth="1"/>
    <col min="14553" max="14553" width="12.5703125" style="5" customWidth="1"/>
    <col min="14554" max="14554" width="13.5703125" style="5" customWidth="1"/>
    <col min="14555" max="14555" width="12.5703125" style="5" customWidth="1"/>
    <col min="14556" max="14556" width="15.85546875" style="5" customWidth="1"/>
    <col min="14557" max="14557" width="12.140625" style="5" customWidth="1"/>
    <col min="14558" max="14558" width="14.7109375" style="5" customWidth="1"/>
    <col min="14559" max="14559" width="12.140625" style="5" customWidth="1"/>
    <col min="14560" max="14560" width="15" style="5" customWidth="1"/>
    <col min="14561" max="14561" width="16.140625" style="5" customWidth="1"/>
    <col min="14562" max="14790" width="11.42578125" style="5"/>
    <col min="14791" max="14791" width="9" style="5" customWidth="1"/>
    <col min="14792" max="14792" width="50" style="5" customWidth="1"/>
    <col min="14793" max="14793" width="7.140625" style="5" customWidth="1"/>
    <col min="14794" max="14794" width="10" style="5" customWidth="1"/>
    <col min="14795" max="14795" width="9.85546875" style="5" customWidth="1"/>
    <col min="14796" max="14796" width="16" style="5" customWidth="1"/>
    <col min="14797" max="14797" width="12.5703125" style="5" customWidth="1"/>
    <col min="14798" max="14798" width="14.85546875" style="5" customWidth="1"/>
    <col min="14799" max="14799" width="12.5703125" style="5" customWidth="1"/>
    <col min="14800" max="14800" width="17.85546875" style="5" customWidth="1"/>
    <col min="14801" max="14801" width="12.5703125" style="5" customWidth="1"/>
    <col min="14802" max="14802" width="14.85546875" style="5" customWidth="1"/>
    <col min="14803" max="14803" width="12.5703125" style="5" customWidth="1"/>
    <col min="14804" max="14804" width="17.42578125" style="5" customWidth="1"/>
    <col min="14805" max="14805" width="12.5703125" style="5" customWidth="1"/>
    <col min="14806" max="14806" width="15" style="5" customWidth="1"/>
    <col min="14807" max="14807" width="12.5703125" style="5" customWidth="1"/>
    <col min="14808" max="14808" width="15.85546875" style="5" customWidth="1"/>
    <col min="14809" max="14809" width="12.5703125" style="5" customWidth="1"/>
    <col min="14810" max="14810" width="13.5703125" style="5" customWidth="1"/>
    <col min="14811" max="14811" width="12.5703125" style="5" customWidth="1"/>
    <col min="14812" max="14812" width="15.85546875" style="5" customWidth="1"/>
    <col min="14813" max="14813" width="12.140625" style="5" customWidth="1"/>
    <col min="14814" max="14814" width="14.7109375" style="5" customWidth="1"/>
    <col min="14815" max="14815" width="12.140625" style="5" customWidth="1"/>
    <col min="14816" max="14816" width="15" style="5" customWidth="1"/>
    <col min="14817" max="14817" width="16.140625" style="5" customWidth="1"/>
    <col min="14818" max="15046" width="11.42578125" style="5"/>
    <col min="15047" max="15047" width="9" style="5" customWidth="1"/>
    <col min="15048" max="15048" width="50" style="5" customWidth="1"/>
    <col min="15049" max="15049" width="7.140625" style="5" customWidth="1"/>
    <col min="15050" max="15050" width="10" style="5" customWidth="1"/>
    <col min="15051" max="15051" width="9.85546875" style="5" customWidth="1"/>
    <col min="15052" max="15052" width="16" style="5" customWidth="1"/>
    <col min="15053" max="15053" width="12.5703125" style="5" customWidth="1"/>
    <col min="15054" max="15054" width="14.85546875" style="5" customWidth="1"/>
    <col min="15055" max="15055" width="12.5703125" style="5" customWidth="1"/>
    <col min="15056" max="15056" width="17.85546875" style="5" customWidth="1"/>
    <col min="15057" max="15057" width="12.5703125" style="5" customWidth="1"/>
    <col min="15058" max="15058" width="14.85546875" style="5" customWidth="1"/>
    <col min="15059" max="15059" width="12.5703125" style="5" customWidth="1"/>
    <col min="15060" max="15060" width="17.42578125" style="5" customWidth="1"/>
    <col min="15061" max="15061" width="12.5703125" style="5" customWidth="1"/>
    <col min="15062" max="15062" width="15" style="5" customWidth="1"/>
    <col min="15063" max="15063" width="12.5703125" style="5" customWidth="1"/>
    <col min="15064" max="15064" width="15.85546875" style="5" customWidth="1"/>
    <col min="15065" max="15065" width="12.5703125" style="5" customWidth="1"/>
    <col min="15066" max="15066" width="13.5703125" style="5" customWidth="1"/>
    <col min="15067" max="15067" width="12.5703125" style="5" customWidth="1"/>
    <col min="15068" max="15068" width="15.85546875" style="5" customWidth="1"/>
    <col min="15069" max="15069" width="12.140625" style="5" customWidth="1"/>
    <col min="15070" max="15070" width="14.7109375" style="5" customWidth="1"/>
    <col min="15071" max="15071" width="12.140625" style="5" customWidth="1"/>
    <col min="15072" max="15072" width="15" style="5" customWidth="1"/>
    <col min="15073" max="15073" width="16.140625" style="5" customWidth="1"/>
    <col min="15074" max="15302" width="11.42578125" style="5"/>
    <col min="15303" max="15303" width="9" style="5" customWidth="1"/>
    <col min="15304" max="15304" width="50" style="5" customWidth="1"/>
    <col min="15305" max="15305" width="7.140625" style="5" customWidth="1"/>
    <col min="15306" max="15306" width="10" style="5" customWidth="1"/>
    <col min="15307" max="15307" width="9.85546875" style="5" customWidth="1"/>
    <col min="15308" max="15308" width="16" style="5" customWidth="1"/>
    <col min="15309" max="15309" width="12.5703125" style="5" customWidth="1"/>
    <col min="15310" max="15310" width="14.85546875" style="5" customWidth="1"/>
    <col min="15311" max="15311" width="12.5703125" style="5" customWidth="1"/>
    <col min="15312" max="15312" width="17.85546875" style="5" customWidth="1"/>
    <col min="15313" max="15313" width="12.5703125" style="5" customWidth="1"/>
    <col min="15314" max="15314" width="14.85546875" style="5" customWidth="1"/>
    <col min="15315" max="15315" width="12.5703125" style="5" customWidth="1"/>
    <col min="15316" max="15316" width="17.42578125" style="5" customWidth="1"/>
    <col min="15317" max="15317" width="12.5703125" style="5" customWidth="1"/>
    <col min="15318" max="15318" width="15" style="5" customWidth="1"/>
    <col min="15319" max="15319" width="12.5703125" style="5" customWidth="1"/>
    <col min="15320" max="15320" width="15.85546875" style="5" customWidth="1"/>
    <col min="15321" max="15321" width="12.5703125" style="5" customWidth="1"/>
    <col min="15322" max="15322" width="13.5703125" style="5" customWidth="1"/>
    <col min="15323" max="15323" width="12.5703125" style="5" customWidth="1"/>
    <col min="15324" max="15324" width="15.85546875" style="5" customWidth="1"/>
    <col min="15325" max="15325" width="12.140625" style="5" customWidth="1"/>
    <col min="15326" max="15326" width="14.7109375" style="5" customWidth="1"/>
    <col min="15327" max="15327" width="12.140625" style="5" customWidth="1"/>
    <col min="15328" max="15328" width="15" style="5" customWidth="1"/>
    <col min="15329" max="15329" width="16.140625" style="5" customWidth="1"/>
    <col min="15330" max="15558" width="11.42578125" style="5"/>
    <col min="15559" max="15559" width="9" style="5" customWidth="1"/>
    <col min="15560" max="15560" width="50" style="5" customWidth="1"/>
    <col min="15561" max="15561" width="7.140625" style="5" customWidth="1"/>
    <col min="15562" max="15562" width="10" style="5" customWidth="1"/>
    <col min="15563" max="15563" width="9.85546875" style="5" customWidth="1"/>
    <col min="15564" max="15564" width="16" style="5" customWidth="1"/>
    <col min="15565" max="15565" width="12.5703125" style="5" customWidth="1"/>
    <col min="15566" max="15566" width="14.85546875" style="5" customWidth="1"/>
    <col min="15567" max="15567" width="12.5703125" style="5" customWidth="1"/>
    <col min="15568" max="15568" width="17.85546875" style="5" customWidth="1"/>
    <col min="15569" max="15569" width="12.5703125" style="5" customWidth="1"/>
    <col min="15570" max="15570" width="14.85546875" style="5" customWidth="1"/>
    <col min="15571" max="15571" width="12.5703125" style="5" customWidth="1"/>
    <col min="15572" max="15572" width="17.42578125" style="5" customWidth="1"/>
    <col min="15573" max="15573" width="12.5703125" style="5" customWidth="1"/>
    <col min="15574" max="15574" width="15" style="5" customWidth="1"/>
    <col min="15575" max="15575" width="12.5703125" style="5" customWidth="1"/>
    <col min="15576" max="15576" width="15.85546875" style="5" customWidth="1"/>
    <col min="15577" max="15577" width="12.5703125" style="5" customWidth="1"/>
    <col min="15578" max="15578" width="13.5703125" style="5" customWidth="1"/>
    <col min="15579" max="15579" width="12.5703125" style="5" customWidth="1"/>
    <col min="15580" max="15580" width="15.85546875" style="5" customWidth="1"/>
    <col min="15581" max="15581" width="12.140625" style="5" customWidth="1"/>
    <col min="15582" max="15582" width="14.7109375" style="5" customWidth="1"/>
    <col min="15583" max="15583" width="12.140625" style="5" customWidth="1"/>
    <col min="15584" max="15584" width="15" style="5" customWidth="1"/>
    <col min="15585" max="15585" width="16.140625" style="5" customWidth="1"/>
    <col min="15586" max="15814" width="11.42578125" style="5"/>
    <col min="15815" max="15815" width="9" style="5" customWidth="1"/>
    <col min="15816" max="15816" width="50" style="5" customWidth="1"/>
    <col min="15817" max="15817" width="7.140625" style="5" customWidth="1"/>
    <col min="15818" max="15818" width="10" style="5" customWidth="1"/>
    <col min="15819" max="15819" width="9.85546875" style="5" customWidth="1"/>
    <col min="15820" max="15820" width="16" style="5" customWidth="1"/>
    <col min="15821" max="15821" width="12.5703125" style="5" customWidth="1"/>
    <col min="15822" max="15822" width="14.85546875" style="5" customWidth="1"/>
    <col min="15823" max="15823" width="12.5703125" style="5" customWidth="1"/>
    <col min="15824" max="15824" width="17.85546875" style="5" customWidth="1"/>
    <col min="15825" max="15825" width="12.5703125" style="5" customWidth="1"/>
    <col min="15826" max="15826" width="14.85546875" style="5" customWidth="1"/>
    <col min="15827" max="15827" width="12.5703125" style="5" customWidth="1"/>
    <col min="15828" max="15828" width="17.42578125" style="5" customWidth="1"/>
    <col min="15829" max="15829" width="12.5703125" style="5" customWidth="1"/>
    <col min="15830" max="15830" width="15" style="5" customWidth="1"/>
    <col min="15831" max="15831" width="12.5703125" style="5" customWidth="1"/>
    <col min="15832" max="15832" width="15.85546875" style="5" customWidth="1"/>
    <col min="15833" max="15833" width="12.5703125" style="5" customWidth="1"/>
    <col min="15834" max="15834" width="13.5703125" style="5" customWidth="1"/>
    <col min="15835" max="15835" width="12.5703125" style="5" customWidth="1"/>
    <col min="15836" max="15836" width="15.85546875" style="5" customWidth="1"/>
    <col min="15837" max="15837" width="12.140625" style="5" customWidth="1"/>
    <col min="15838" max="15838" width="14.7109375" style="5" customWidth="1"/>
    <col min="15839" max="15839" width="12.140625" style="5" customWidth="1"/>
    <col min="15840" max="15840" width="15" style="5" customWidth="1"/>
    <col min="15841" max="15841" width="16.140625" style="5" customWidth="1"/>
    <col min="15842" max="16070" width="11.42578125" style="5"/>
    <col min="16071" max="16071" width="9" style="5" customWidth="1"/>
    <col min="16072" max="16072" width="50" style="5" customWidth="1"/>
    <col min="16073" max="16073" width="7.140625" style="5" customWidth="1"/>
    <col min="16074" max="16074" width="10" style="5" customWidth="1"/>
    <col min="16075" max="16075" width="9.85546875" style="5" customWidth="1"/>
    <col min="16076" max="16076" width="16" style="5" customWidth="1"/>
    <col min="16077" max="16077" width="12.5703125" style="5" customWidth="1"/>
    <col min="16078" max="16078" width="14.85546875" style="5" customWidth="1"/>
    <col min="16079" max="16079" width="12.5703125" style="5" customWidth="1"/>
    <col min="16080" max="16080" width="17.85546875" style="5" customWidth="1"/>
    <col min="16081" max="16081" width="12.5703125" style="5" customWidth="1"/>
    <col min="16082" max="16082" width="14.85546875" style="5" customWidth="1"/>
    <col min="16083" max="16083" width="12.5703125" style="5" customWidth="1"/>
    <col min="16084" max="16084" width="17.42578125" style="5" customWidth="1"/>
    <col min="16085" max="16085" width="12.5703125" style="5" customWidth="1"/>
    <col min="16086" max="16086" width="15" style="5" customWidth="1"/>
    <col min="16087" max="16087" width="12.5703125" style="5" customWidth="1"/>
    <col min="16088" max="16088" width="15.85546875" style="5" customWidth="1"/>
    <col min="16089" max="16089" width="12.5703125" style="5" customWidth="1"/>
    <col min="16090" max="16090" width="13.5703125" style="5" customWidth="1"/>
    <col min="16091" max="16091" width="12.5703125" style="5" customWidth="1"/>
    <col min="16092" max="16092" width="15.85546875" style="5" customWidth="1"/>
    <col min="16093" max="16093" width="12.140625" style="5" customWidth="1"/>
    <col min="16094" max="16094" width="14.7109375" style="5" customWidth="1"/>
    <col min="16095" max="16095" width="12.140625" style="5" customWidth="1"/>
    <col min="16096" max="16096" width="15" style="5" customWidth="1"/>
    <col min="16097" max="16097" width="16.140625" style="5" customWidth="1"/>
    <col min="16098" max="16384" width="11.42578125" style="5"/>
  </cols>
  <sheetData>
    <row r="1" spans="1:6" s="21" customFormat="1" ht="14.25" x14ac:dyDescent="0.3">
      <c r="A1" s="25"/>
      <c r="B1" s="26"/>
      <c r="C1" s="27"/>
      <c r="D1" s="28"/>
      <c r="E1" s="29"/>
      <c r="F1" s="30"/>
    </row>
    <row r="2" spans="1:6" s="21" customFormat="1" ht="18.75" x14ac:dyDescent="0.25">
      <c r="A2" s="117" t="s">
        <v>10</v>
      </c>
      <c r="B2" s="117"/>
      <c r="C2" s="117"/>
      <c r="D2" s="117"/>
      <c r="E2" s="117"/>
      <c r="F2" s="117"/>
    </row>
    <row r="3" spans="1:6" s="21" customFormat="1" ht="14.25" x14ac:dyDescent="0.3">
      <c r="A3" s="31"/>
      <c r="B3" s="32"/>
      <c r="C3" s="33"/>
      <c r="D3" s="34"/>
      <c r="E3" s="35"/>
      <c r="F3" s="34"/>
    </row>
    <row r="4" spans="1:6" s="22" customFormat="1" ht="14.25" x14ac:dyDescent="0.25">
      <c r="A4" s="36" t="s">
        <v>74</v>
      </c>
      <c r="B4" s="119" t="s">
        <v>219</v>
      </c>
      <c r="C4" s="119"/>
      <c r="D4" s="119"/>
      <c r="E4" s="119"/>
      <c r="F4" s="119"/>
    </row>
    <row r="5" spans="1:6" s="22" customFormat="1" x14ac:dyDescent="0.25">
      <c r="A5" s="37"/>
      <c r="B5" s="38"/>
      <c r="C5" s="39"/>
      <c r="D5" s="35"/>
      <c r="E5" s="40"/>
      <c r="F5" s="41"/>
    </row>
    <row r="6" spans="1:6" s="22" customFormat="1" ht="12.75" customHeight="1" x14ac:dyDescent="0.25">
      <c r="A6" s="67" t="s">
        <v>75</v>
      </c>
      <c r="B6" s="118" t="s">
        <v>220</v>
      </c>
      <c r="C6" s="118"/>
      <c r="D6" s="118"/>
      <c r="E6" s="118"/>
      <c r="F6" s="118"/>
    </row>
    <row r="7" spans="1:6" s="22" customFormat="1" ht="14.25" x14ac:dyDescent="0.3">
      <c r="A7" s="31"/>
      <c r="B7" s="118"/>
      <c r="C7" s="118"/>
      <c r="D7" s="118"/>
      <c r="E7" s="118"/>
      <c r="F7" s="118"/>
    </row>
    <row r="8" spans="1:6" s="22" customFormat="1" ht="14.25" x14ac:dyDescent="0.3">
      <c r="A8" s="31"/>
      <c r="B8" s="118"/>
      <c r="C8" s="118"/>
      <c r="D8" s="118"/>
      <c r="E8" s="118"/>
      <c r="F8" s="118"/>
    </row>
    <row r="9" spans="1:6" s="22" customFormat="1" ht="14.25" x14ac:dyDescent="0.3">
      <c r="A9" s="31"/>
      <c r="B9" s="118"/>
      <c r="C9" s="118"/>
      <c r="D9" s="118"/>
      <c r="E9" s="118"/>
      <c r="F9" s="118"/>
    </row>
    <row r="10" spans="1:6" s="22" customFormat="1" ht="14.25" x14ac:dyDescent="0.3">
      <c r="A10" s="31"/>
      <c r="B10" s="118"/>
      <c r="C10" s="118"/>
      <c r="D10" s="118"/>
      <c r="E10" s="118"/>
      <c r="F10" s="118"/>
    </row>
    <row r="11" spans="1:6" s="22" customFormat="1" ht="14.25" x14ac:dyDescent="0.3">
      <c r="A11" s="31"/>
      <c r="B11" s="118"/>
      <c r="C11" s="118"/>
      <c r="D11" s="118"/>
      <c r="E11" s="118"/>
      <c r="F11" s="118"/>
    </row>
    <row r="12" spans="1:6" s="22" customFormat="1" ht="14.25" x14ac:dyDescent="0.3">
      <c r="A12" s="31"/>
      <c r="B12" s="118"/>
      <c r="C12" s="118"/>
      <c r="D12" s="118"/>
      <c r="E12" s="118"/>
      <c r="F12" s="118"/>
    </row>
    <row r="13" spans="1:6" s="22" customFormat="1" ht="14.25" x14ac:dyDescent="0.3">
      <c r="A13" s="31"/>
      <c r="B13" s="118"/>
      <c r="C13" s="118"/>
      <c r="D13" s="118"/>
      <c r="E13" s="118"/>
      <c r="F13" s="118"/>
    </row>
    <row r="14" spans="1:6" s="22" customFormat="1" x14ac:dyDescent="0.25">
      <c r="A14" s="42"/>
      <c r="B14" s="118"/>
      <c r="C14" s="118"/>
      <c r="D14" s="118"/>
      <c r="E14" s="118"/>
      <c r="F14" s="118"/>
    </row>
    <row r="15" spans="1:6" s="22" customFormat="1" x14ac:dyDescent="0.25">
      <c r="A15" s="42"/>
      <c r="B15" s="43"/>
      <c r="C15" s="43"/>
      <c r="D15" s="44"/>
      <c r="E15" s="45"/>
      <c r="F15" s="44"/>
    </row>
    <row r="16" spans="1:6" s="22" customFormat="1" x14ac:dyDescent="0.25">
      <c r="A16" s="42"/>
      <c r="B16" s="43"/>
      <c r="C16" s="43"/>
      <c r="D16" s="44"/>
      <c r="E16" s="45"/>
      <c r="F16" s="44"/>
    </row>
    <row r="17" spans="1:6" s="22" customFormat="1" ht="14.25" x14ac:dyDescent="0.3">
      <c r="A17" s="46" t="s">
        <v>76</v>
      </c>
      <c r="B17" s="46"/>
      <c r="C17" s="47"/>
      <c r="D17" s="48"/>
      <c r="E17" s="49"/>
      <c r="F17" s="50" t="s">
        <v>2</v>
      </c>
    </row>
    <row r="18" spans="1:6" s="22" customFormat="1" ht="14.25" x14ac:dyDescent="0.3">
      <c r="A18" s="46"/>
      <c r="B18" s="46" t="s">
        <v>73</v>
      </c>
      <c r="C18" s="47"/>
      <c r="D18" s="48"/>
      <c r="E18" s="49"/>
      <c r="F18" s="50"/>
    </row>
    <row r="19" spans="1:6" s="22" customFormat="1" ht="14.25" x14ac:dyDescent="0.3">
      <c r="A19" s="51"/>
      <c r="B19" s="51" t="s">
        <v>15</v>
      </c>
      <c r="C19" s="51"/>
      <c r="D19" s="52"/>
      <c r="E19" s="49"/>
      <c r="F19" s="53">
        <f>+F73</f>
        <v>0</v>
      </c>
    </row>
    <row r="20" spans="1:6" s="22" customFormat="1" ht="14.25" x14ac:dyDescent="0.3">
      <c r="A20" s="51"/>
      <c r="B20" s="51" t="s">
        <v>16</v>
      </c>
      <c r="C20" s="51"/>
      <c r="D20" s="52"/>
      <c r="E20" s="49"/>
      <c r="F20" s="53">
        <f>+F86</f>
        <v>0</v>
      </c>
    </row>
    <row r="21" spans="1:6" s="22" customFormat="1" ht="14.25" x14ac:dyDescent="0.3">
      <c r="A21" s="51"/>
      <c r="B21" s="51" t="s">
        <v>17</v>
      </c>
      <c r="C21" s="51"/>
      <c r="D21" s="52"/>
      <c r="E21" s="49"/>
      <c r="F21" s="53">
        <f>+F111</f>
        <v>0</v>
      </c>
    </row>
    <row r="22" spans="1:6" s="22" customFormat="1" ht="14.25" x14ac:dyDescent="0.3">
      <c r="A22" s="51"/>
      <c r="B22" s="51" t="s">
        <v>146</v>
      </c>
      <c r="C22" s="51"/>
      <c r="D22" s="52"/>
      <c r="E22" s="49"/>
      <c r="F22" s="53"/>
    </row>
    <row r="23" spans="1:6" s="22" customFormat="1" ht="14.25" x14ac:dyDescent="0.3">
      <c r="A23" s="51"/>
      <c r="B23" s="51" t="s">
        <v>189</v>
      </c>
      <c r="C23" s="51"/>
      <c r="D23" s="52"/>
      <c r="E23" s="49"/>
      <c r="F23" s="53">
        <f>+F120</f>
        <v>0</v>
      </c>
    </row>
    <row r="24" spans="1:6" s="22" customFormat="1" ht="14.25" x14ac:dyDescent="0.3">
      <c r="A24" s="51"/>
      <c r="B24" s="51" t="s">
        <v>196</v>
      </c>
      <c r="C24" s="51"/>
      <c r="D24" s="52"/>
      <c r="E24" s="49"/>
      <c r="F24" s="53">
        <f>+F129</f>
        <v>0</v>
      </c>
    </row>
    <row r="25" spans="1:6" s="22" customFormat="1" ht="14.25" x14ac:dyDescent="0.3">
      <c r="A25" s="51"/>
      <c r="B25" s="51" t="s">
        <v>206</v>
      </c>
      <c r="C25" s="51"/>
      <c r="D25" s="52"/>
      <c r="E25" s="49"/>
      <c r="F25" s="53">
        <f>+F140</f>
        <v>0</v>
      </c>
    </row>
    <row r="26" spans="1:6" s="22" customFormat="1" ht="14.25" x14ac:dyDescent="0.3">
      <c r="A26" s="51"/>
      <c r="B26" s="51" t="s">
        <v>77</v>
      </c>
      <c r="C26" s="54"/>
      <c r="D26" s="52"/>
      <c r="E26" s="49"/>
      <c r="F26" s="53">
        <f>+F152</f>
        <v>0</v>
      </c>
    </row>
    <row r="27" spans="1:6" s="22" customFormat="1" ht="14.25" x14ac:dyDescent="0.3">
      <c r="A27" s="51"/>
      <c r="B27" s="51"/>
      <c r="C27" s="54"/>
      <c r="D27" s="52"/>
      <c r="E27" s="49"/>
      <c r="F27" s="53"/>
    </row>
    <row r="28" spans="1:6" s="22" customFormat="1" ht="17.25" x14ac:dyDescent="0.3">
      <c r="A28" s="51"/>
      <c r="B28" s="55"/>
      <c r="C28" s="56"/>
      <c r="D28" s="57"/>
      <c r="E28" s="58"/>
      <c r="F28" s="41"/>
    </row>
    <row r="29" spans="1:6" s="22" customFormat="1" ht="14.25" x14ac:dyDescent="0.3">
      <c r="A29" s="51"/>
      <c r="B29" s="59"/>
      <c r="C29" s="33"/>
      <c r="D29" s="60" t="s">
        <v>78</v>
      </c>
      <c r="E29" s="61"/>
      <c r="F29" s="62">
        <f>SUM(F19:F28)</f>
        <v>0</v>
      </c>
    </row>
    <row r="30" spans="1:6" s="22" customFormat="1" ht="14.25" x14ac:dyDescent="0.3">
      <c r="A30" s="51"/>
      <c r="B30" s="59"/>
      <c r="C30" s="33"/>
      <c r="D30" s="63"/>
      <c r="E30" s="64"/>
      <c r="F30" s="53"/>
    </row>
    <row r="31" spans="1:6" s="22" customFormat="1" ht="14.25" x14ac:dyDescent="0.3">
      <c r="A31" s="51"/>
      <c r="B31" s="59"/>
      <c r="C31" s="33"/>
      <c r="D31" s="60" t="s">
        <v>79</v>
      </c>
      <c r="E31" s="61"/>
      <c r="F31" s="62">
        <f>ROUND((F29*16%),2)</f>
        <v>0</v>
      </c>
    </row>
    <row r="32" spans="1:6" s="22" customFormat="1" ht="14.25" x14ac:dyDescent="0.3">
      <c r="A32" s="51"/>
      <c r="B32" s="59"/>
      <c r="C32" s="33"/>
      <c r="D32" s="63"/>
      <c r="E32" s="64"/>
      <c r="F32" s="53"/>
    </row>
    <row r="33" spans="1:7" s="22" customFormat="1" ht="14.25" x14ac:dyDescent="0.3">
      <c r="A33" s="51"/>
      <c r="B33" s="59"/>
      <c r="C33" s="33"/>
      <c r="D33" s="60" t="s">
        <v>80</v>
      </c>
      <c r="E33" s="61"/>
      <c r="F33" s="62">
        <f>SUM(F29:F31)</f>
        <v>0</v>
      </c>
      <c r="G33" s="102"/>
    </row>
    <row r="34" spans="1:7" s="22" customFormat="1" ht="14.25" x14ac:dyDescent="0.3">
      <c r="A34" s="51"/>
      <c r="B34" s="65"/>
      <c r="C34" s="65"/>
      <c r="D34" s="53"/>
      <c r="E34" s="66"/>
      <c r="F34" s="41"/>
    </row>
    <row r="35" spans="1:7" s="22" customFormat="1" x14ac:dyDescent="0.25">
      <c r="A35" s="56"/>
      <c r="B35" s="56"/>
      <c r="C35" s="56"/>
      <c r="D35" s="56"/>
      <c r="E35" s="57"/>
      <c r="F35" s="58"/>
    </row>
    <row r="36" spans="1:7" s="22" customFormat="1" x14ac:dyDescent="0.25">
      <c r="A36" s="56"/>
      <c r="B36" s="56"/>
      <c r="C36" s="56"/>
      <c r="D36" s="56"/>
      <c r="E36" s="57"/>
      <c r="F36" s="58"/>
    </row>
    <row r="37" spans="1:7" s="22" customFormat="1" x14ac:dyDescent="0.25">
      <c r="A37" s="56"/>
      <c r="B37" s="56"/>
      <c r="C37" s="56"/>
      <c r="D37" s="56"/>
      <c r="E37" s="57"/>
      <c r="F37" s="58"/>
    </row>
    <row r="38" spans="1:7" s="22" customFormat="1" x14ac:dyDescent="0.25">
      <c r="A38" s="56"/>
      <c r="B38" s="56"/>
      <c r="C38" s="56"/>
      <c r="D38" s="56"/>
      <c r="E38" s="57"/>
      <c r="F38" s="58"/>
    </row>
    <row r="39" spans="1:7" s="22" customFormat="1" x14ac:dyDescent="0.25">
      <c r="A39" s="56"/>
      <c r="B39" s="56"/>
      <c r="C39" s="56"/>
      <c r="D39" s="56"/>
      <c r="E39" s="57"/>
      <c r="F39" s="58"/>
    </row>
    <row r="40" spans="1:7" s="22" customFormat="1" x14ac:dyDescent="0.25">
      <c r="A40" s="56"/>
      <c r="B40" s="56"/>
      <c r="C40" s="56"/>
      <c r="D40" s="56"/>
      <c r="E40" s="57"/>
      <c r="F40" s="58"/>
    </row>
    <row r="41" spans="1:7" s="22" customFormat="1" x14ac:dyDescent="0.25">
      <c r="A41" s="56"/>
      <c r="B41" s="56"/>
      <c r="C41" s="56"/>
      <c r="D41" s="56"/>
      <c r="E41" s="57"/>
      <c r="F41" s="58"/>
    </row>
    <row r="42" spans="1:7" s="22" customFormat="1" x14ac:dyDescent="0.25">
      <c r="A42" s="56"/>
      <c r="B42" s="56"/>
      <c r="C42" s="56"/>
      <c r="D42" s="56"/>
      <c r="E42" s="57"/>
      <c r="F42" s="58"/>
    </row>
    <row r="43" spans="1:7" s="22" customFormat="1" x14ac:dyDescent="0.25">
      <c r="A43" s="56"/>
      <c r="B43" s="56"/>
      <c r="C43" s="56"/>
      <c r="D43" s="56"/>
      <c r="E43" s="57"/>
      <c r="F43" s="58"/>
    </row>
    <row r="44" spans="1:7" s="22" customFormat="1" x14ac:dyDescent="0.25">
      <c r="A44" s="56"/>
      <c r="B44" s="56"/>
      <c r="C44" s="56"/>
      <c r="D44" s="56"/>
      <c r="E44" s="57"/>
      <c r="F44" s="58"/>
    </row>
    <row r="45" spans="1:7" s="1" customFormat="1" ht="26.25" x14ac:dyDescent="0.5">
      <c r="A45" s="114" t="s">
        <v>10</v>
      </c>
      <c r="B45" s="115"/>
      <c r="C45" s="115"/>
      <c r="D45" s="115"/>
      <c r="E45" s="115"/>
      <c r="F45" s="115"/>
    </row>
    <row r="46" spans="1:7" s="10" customFormat="1" ht="13.5" customHeight="1" x14ac:dyDescent="0.25">
      <c r="A46" s="23"/>
      <c r="B46" s="24" t="s">
        <v>218</v>
      </c>
      <c r="C46" s="9"/>
      <c r="D46" s="2"/>
      <c r="E46" s="2"/>
      <c r="F46" s="6"/>
    </row>
    <row r="47" spans="1:7" s="10" customFormat="1" ht="13.5" customHeight="1" x14ac:dyDescent="0.25">
      <c r="A47" s="23"/>
      <c r="B47" s="24" t="s">
        <v>20</v>
      </c>
      <c r="C47" s="9"/>
      <c r="D47" s="9"/>
      <c r="E47" s="9"/>
      <c r="F47" s="7"/>
    </row>
    <row r="48" spans="1:7" s="10" customFormat="1" ht="13.5" customHeight="1" x14ac:dyDescent="0.25">
      <c r="A48" s="23"/>
      <c r="B48" s="24" t="s">
        <v>21</v>
      </c>
      <c r="C48" s="9"/>
      <c r="D48" s="9"/>
      <c r="E48" s="9"/>
      <c r="F48" s="8"/>
      <c r="G48" s="110"/>
    </row>
    <row r="49" spans="1:9" s="10" customFormat="1" ht="4.5" customHeight="1" x14ac:dyDescent="0.25">
      <c r="A49" s="11"/>
      <c r="B49" s="12"/>
      <c r="C49" s="13"/>
      <c r="D49" s="13"/>
      <c r="E49" s="14"/>
      <c r="F49" s="15"/>
    </row>
    <row r="50" spans="1:9" s="4" customFormat="1" ht="13.5" customHeight="1" x14ac:dyDescent="0.3">
      <c r="A50" s="116" t="s">
        <v>11</v>
      </c>
      <c r="B50" s="116"/>
      <c r="C50" s="116"/>
      <c r="D50" s="116"/>
      <c r="E50" s="116"/>
      <c r="F50" s="116"/>
      <c r="G50" s="111"/>
      <c r="H50" s="112"/>
    </row>
    <row r="51" spans="1:9" s="4" customFormat="1" ht="13.5" customHeight="1" x14ac:dyDescent="0.3">
      <c r="A51" s="101" t="s">
        <v>0</v>
      </c>
      <c r="B51" s="101" t="s">
        <v>12</v>
      </c>
      <c r="C51" s="101" t="s">
        <v>1</v>
      </c>
      <c r="D51" s="103" t="s">
        <v>4</v>
      </c>
      <c r="E51" s="101" t="s">
        <v>13</v>
      </c>
      <c r="F51" s="101" t="s">
        <v>14</v>
      </c>
      <c r="I51" s="113"/>
    </row>
    <row r="52" spans="1:9" x14ac:dyDescent="0.3">
      <c r="A52" s="68" t="s">
        <v>115</v>
      </c>
      <c r="B52" s="69" t="s">
        <v>116</v>
      </c>
      <c r="C52" s="70"/>
      <c r="D52" s="71"/>
      <c r="E52" s="72"/>
      <c r="F52" s="73"/>
    </row>
    <row r="53" spans="1:9" x14ac:dyDescent="0.3">
      <c r="A53" s="100" t="s">
        <v>22</v>
      </c>
      <c r="B53" s="75" t="s">
        <v>147</v>
      </c>
      <c r="C53" s="74" t="s">
        <v>5</v>
      </c>
      <c r="D53" s="71">
        <v>548.94000000000005</v>
      </c>
      <c r="E53" s="76"/>
      <c r="F53" s="77">
        <f>ROUND(E53*D53,2)</f>
        <v>0</v>
      </c>
      <c r="G53" s="108"/>
      <c r="H53" s="109"/>
    </row>
    <row r="54" spans="1:9" ht="54" x14ac:dyDescent="0.3">
      <c r="A54" s="100" t="s">
        <v>23</v>
      </c>
      <c r="B54" s="78" t="s">
        <v>148</v>
      </c>
      <c r="C54" s="74" t="s">
        <v>6</v>
      </c>
      <c r="D54" s="71">
        <v>191.4</v>
      </c>
      <c r="E54" s="76"/>
      <c r="F54" s="77">
        <f t="shared" ref="F54:F72" si="0">ROUND(E54*D54,2)</f>
        <v>0</v>
      </c>
    </row>
    <row r="55" spans="1:9" ht="81" x14ac:dyDescent="0.3">
      <c r="A55" s="100" t="s">
        <v>24</v>
      </c>
      <c r="B55" s="78" t="s">
        <v>81</v>
      </c>
      <c r="C55" s="74" t="s">
        <v>6</v>
      </c>
      <c r="D55" s="71">
        <v>179.05999999999997</v>
      </c>
      <c r="E55" s="76"/>
      <c r="F55" s="77">
        <f t="shared" si="0"/>
        <v>0</v>
      </c>
      <c r="G55" s="107"/>
      <c r="H55" s="105"/>
    </row>
    <row r="56" spans="1:9" ht="54" x14ac:dyDescent="0.3">
      <c r="A56" s="100" t="s">
        <v>25</v>
      </c>
      <c r="B56" s="78" t="s">
        <v>82</v>
      </c>
      <c r="C56" s="74" t="s">
        <v>6</v>
      </c>
      <c r="D56" s="71">
        <v>329.81</v>
      </c>
      <c r="E56" s="76"/>
      <c r="F56" s="77">
        <f t="shared" si="0"/>
        <v>0</v>
      </c>
    </row>
    <row r="57" spans="1:9" ht="27" x14ac:dyDescent="0.3">
      <c r="A57" s="100" t="s">
        <v>26</v>
      </c>
      <c r="B57" s="78" t="s">
        <v>83</v>
      </c>
      <c r="C57" s="74" t="s">
        <v>6</v>
      </c>
      <c r="D57" s="71">
        <v>3.14</v>
      </c>
      <c r="E57" s="76"/>
      <c r="F57" s="77">
        <f t="shared" si="0"/>
        <v>0</v>
      </c>
    </row>
    <row r="58" spans="1:9" ht="27" x14ac:dyDescent="0.3">
      <c r="A58" s="100" t="s">
        <v>27</v>
      </c>
      <c r="B58" s="78" t="s">
        <v>84</v>
      </c>
      <c r="C58" s="74" t="s">
        <v>5</v>
      </c>
      <c r="D58" s="71">
        <v>229.78</v>
      </c>
      <c r="E58" s="76"/>
      <c r="F58" s="77">
        <f t="shared" si="0"/>
        <v>0</v>
      </c>
    </row>
    <row r="59" spans="1:9" ht="27" x14ac:dyDescent="0.3">
      <c r="A59" s="100" t="s">
        <v>28</v>
      </c>
      <c r="B59" s="78" t="s">
        <v>19</v>
      </c>
      <c r="C59" s="74" t="s">
        <v>5</v>
      </c>
      <c r="D59" s="71">
        <v>6.73</v>
      </c>
      <c r="E59" s="76"/>
      <c r="F59" s="77">
        <f t="shared" si="0"/>
        <v>0</v>
      </c>
    </row>
    <row r="60" spans="1:9" ht="40.5" x14ac:dyDescent="0.3">
      <c r="A60" s="100" t="s">
        <v>29</v>
      </c>
      <c r="B60" s="78" t="s">
        <v>85</v>
      </c>
      <c r="C60" s="74" t="s">
        <v>7</v>
      </c>
      <c r="D60" s="71">
        <v>399.03999999999996</v>
      </c>
      <c r="E60" s="76"/>
      <c r="F60" s="77">
        <f t="shared" si="0"/>
        <v>0</v>
      </c>
    </row>
    <row r="61" spans="1:9" ht="40.5" x14ac:dyDescent="0.3">
      <c r="A61" s="100" t="s">
        <v>30</v>
      </c>
      <c r="B61" s="78" t="s">
        <v>149</v>
      </c>
      <c r="C61" s="74" t="s">
        <v>7</v>
      </c>
      <c r="D61" s="71">
        <v>4356.6600000000008</v>
      </c>
      <c r="E61" s="76"/>
      <c r="F61" s="77">
        <f t="shared" si="0"/>
        <v>0</v>
      </c>
    </row>
    <row r="62" spans="1:9" ht="40.5" x14ac:dyDescent="0.3">
      <c r="A62" s="100" t="s">
        <v>31</v>
      </c>
      <c r="B62" s="78" t="s">
        <v>86</v>
      </c>
      <c r="C62" s="74" t="s">
        <v>7</v>
      </c>
      <c r="D62" s="71">
        <v>3230.2799999999997</v>
      </c>
      <c r="E62" s="76"/>
      <c r="F62" s="77">
        <f t="shared" si="0"/>
        <v>0</v>
      </c>
    </row>
    <row r="63" spans="1:9" ht="40.5" x14ac:dyDescent="0.3">
      <c r="A63" s="100" t="s">
        <v>32</v>
      </c>
      <c r="B63" s="78" t="s">
        <v>87</v>
      </c>
      <c r="C63" s="74" t="s">
        <v>7</v>
      </c>
      <c r="D63" s="71">
        <v>1351.3000000000002</v>
      </c>
      <c r="E63" s="76"/>
      <c r="F63" s="77">
        <f t="shared" si="0"/>
        <v>0</v>
      </c>
    </row>
    <row r="64" spans="1:9" ht="27" x14ac:dyDescent="0.3">
      <c r="A64" s="100" t="s">
        <v>33</v>
      </c>
      <c r="B64" s="78" t="s">
        <v>88</v>
      </c>
      <c r="C64" s="74" t="s">
        <v>5</v>
      </c>
      <c r="D64" s="71">
        <v>442.12000000000029</v>
      </c>
      <c r="E64" s="76"/>
      <c r="F64" s="77">
        <f t="shared" si="0"/>
        <v>0</v>
      </c>
    </row>
    <row r="65" spans="1:6" ht="40.5" x14ac:dyDescent="0.3">
      <c r="A65" s="100" t="s">
        <v>34</v>
      </c>
      <c r="B65" s="78" t="s">
        <v>150</v>
      </c>
      <c r="C65" s="74" t="s">
        <v>6</v>
      </c>
      <c r="D65" s="71">
        <v>71.39</v>
      </c>
      <c r="E65" s="76"/>
      <c r="F65" s="77">
        <f t="shared" si="0"/>
        <v>0</v>
      </c>
    </row>
    <row r="66" spans="1:6" ht="40.5" x14ac:dyDescent="0.3">
      <c r="A66" s="100" t="s">
        <v>35</v>
      </c>
      <c r="B66" s="78" t="s">
        <v>151</v>
      </c>
      <c r="C66" s="74" t="s">
        <v>6</v>
      </c>
      <c r="D66" s="71">
        <v>4.49</v>
      </c>
      <c r="E66" s="76"/>
      <c r="F66" s="77">
        <f t="shared" si="0"/>
        <v>0</v>
      </c>
    </row>
    <row r="67" spans="1:6" ht="40.5" x14ac:dyDescent="0.3">
      <c r="A67" s="100" t="s">
        <v>36</v>
      </c>
      <c r="B67" s="78" t="s">
        <v>152</v>
      </c>
      <c r="C67" s="74" t="s">
        <v>6</v>
      </c>
      <c r="D67" s="71">
        <v>1.5</v>
      </c>
      <c r="E67" s="76"/>
      <c r="F67" s="77">
        <f t="shared" si="0"/>
        <v>0</v>
      </c>
    </row>
    <row r="68" spans="1:6" ht="27" x14ac:dyDescent="0.3">
      <c r="A68" s="100" t="s">
        <v>37</v>
      </c>
      <c r="B68" s="78" t="s">
        <v>89</v>
      </c>
      <c r="C68" s="74" t="s">
        <v>5</v>
      </c>
      <c r="D68" s="71">
        <v>14.260000000000003</v>
      </c>
      <c r="E68" s="76"/>
      <c r="F68" s="77">
        <f t="shared" si="0"/>
        <v>0</v>
      </c>
    </row>
    <row r="69" spans="1:6" ht="27" x14ac:dyDescent="0.3">
      <c r="A69" s="100" t="s">
        <v>113</v>
      </c>
      <c r="B69" s="78" t="s">
        <v>95</v>
      </c>
      <c r="C69" s="74" t="s">
        <v>5</v>
      </c>
      <c r="D69" s="71">
        <v>3</v>
      </c>
      <c r="E69" s="76"/>
      <c r="F69" s="77">
        <f t="shared" si="0"/>
        <v>0</v>
      </c>
    </row>
    <row r="70" spans="1:6" ht="40.5" x14ac:dyDescent="0.3">
      <c r="A70" s="100" t="s">
        <v>114</v>
      </c>
      <c r="B70" s="78" t="s">
        <v>153</v>
      </c>
      <c r="C70" s="74" t="s">
        <v>8</v>
      </c>
      <c r="D70" s="71">
        <v>148.63999999999996</v>
      </c>
      <c r="E70" s="76"/>
      <c r="F70" s="77">
        <f t="shared" si="0"/>
        <v>0</v>
      </c>
    </row>
    <row r="71" spans="1:6" ht="40.5" x14ac:dyDescent="0.3">
      <c r="A71" s="100" t="s">
        <v>156</v>
      </c>
      <c r="B71" s="78" t="s">
        <v>154</v>
      </c>
      <c r="C71" s="74" t="s">
        <v>8</v>
      </c>
      <c r="D71" s="71">
        <v>17</v>
      </c>
      <c r="E71" s="76"/>
      <c r="F71" s="77">
        <f t="shared" si="0"/>
        <v>0</v>
      </c>
    </row>
    <row r="72" spans="1:6" ht="54" x14ac:dyDescent="0.3">
      <c r="A72" s="100" t="s">
        <v>157</v>
      </c>
      <c r="B72" s="78" t="s">
        <v>155</v>
      </c>
      <c r="C72" s="74" t="s">
        <v>6</v>
      </c>
      <c r="D72" s="71">
        <v>430.69000000000005</v>
      </c>
      <c r="E72" s="76"/>
      <c r="F72" s="77">
        <f t="shared" si="0"/>
        <v>0</v>
      </c>
    </row>
    <row r="73" spans="1:6" x14ac:dyDescent="0.3">
      <c r="A73" s="74"/>
      <c r="B73" s="79" t="s">
        <v>90</v>
      </c>
      <c r="C73" s="80"/>
      <c r="D73" s="71"/>
      <c r="E73" s="81"/>
      <c r="F73" s="82">
        <f>SUM(F53:F72)</f>
        <v>0</v>
      </c>
    </row>
    <row r="74" spans="1:6" x14ac:dyDescent="0.3">
      <c r="A74" s="83" t="s">
        <v>117</v>
      </c>
      <c r="B74" s="69" t="s">
        <v>118</v>
      </c>
      <c r="C74" s="80"/>
      <c r="D74" s="71"/>
      <c r="E74" s="81"/>
      <c r="F74" s="77"/>
    </row>
    <row r="75" spans="1:6" ht="54" x14ac:dyDescent="0.3">
      <c r="A75" s="100" t="s">
        <v>38</v>
      </c>
      <c r="B75" s="78" t="s">
        <v>158</v>
      </c>
      <c r="C75" s="74" t="s">
        <v>5</v>
      </c>
      <c r="D75" s="71">
        <v>439.78</v>
      </c>
      <c r="E75" s="76"/>
      <c r="F75" s="77">
        <f>ROUND(E75*D75,2)</f>
        <v>0</v>
      </c>
    </row>
    <row r="76" spans="1:6" ht="40.5" x14ac:dyDescent="0.3">
      <c r="A76" s="100" t="s">
        <v>39</v>
      </c>
      <c r="B76" s="78" t="s">
        <v>159</v>
      </c>
      <c r="C76" s="74" t="s">
        <v>5</v>
      </c>
      <c r="D76" s="71">
        <v>270</v>
      </c>
      <c r="E76" s="76"/>
      <c r="F76" s="77">
        <f t="shared" ref="F76:F85" si="1">ROUND(E76*D76,2)</f>
        <v>0</v>
      </c>
    </row>
    <row r="77" spans="1:6" ht="54" x14ac:dyDescent="0.3">
      <c r="A77" s="100" t="s">
        <v>40</v>
      </c>
      <c r="B77" s="78" t="s">
        <v>160</v>
      </c>
      <c r="C77" s="74" t="s">
        <v>5</v>
      </c>
      <c r="D77" s="71">
        <v>376.81999999999994</v>
      </c>
      <c r="E77" s="76"/>
      <c r="F77" s="77">
        <f t="shared" si="1"/>
        <v>0</v>
      </c>
    </row>
    <row r="78" spans="1:6" ht="54" x14ac:dyDescent="0.3">
      <c r="A78" s="100" t="s">
        <v>41</v>
      </c>
      <c r="B78" s="78" t="s">
        <v>161</v>
      </c>
      <c r="C78" s="74" t="s">
        <v>5</v>
      </c>
      <c r="D78" s="71">
        <v>621.4</v>
      </c>
      <c r="E78" s="76"/>
      <c r="F78" s="77">
        <f t="shared" si="1"/>
        <v>0</v>
      </c>
    </row>
    <row r="79" spans="1:6" ht="40.5" x14ac:dyDescent="0.3">
      <c r="A79" s="100" t="s">
        <v>42</v>
      </c>
      <c r="B79" s="78" t="s">
        <v>162</v>
      </c>
      <c r="C79" s="74" t="s">
        <v>5</v>
      </c>
      <c r="D79" s="71">
        <v>32.76</v>
      </c>
      <c r="E79" s="76"/>
      <c r="F79" s="77">
        <f t="shared" si="1"/>
        <v>0</v>
      </c>
    </row>
    <row r="80" spans="1:6" ht="40.5" x14ac:dyDescent="0.3">
      <c r="A80" s="100" t="s">
        <v>43</v>
      </c>
      <c r="B80" s="78" t="s">
        <v>163</v>
      </c>
      <c r="C80" s="74" t="s">
        <v>7</v>
      </c>
      <c r="D80" s="71">
        <v>2599.1200000000035</v>
      </c>
      <c r="E80" s="76"/>
      <c r="F80" s="77">
        <f t="shared" si="1"/>
        <v>0</v>
      </c>
    </row>
    <row r="81" spans="1:6" ht="54" x14ac:dyDescent="0.3">
      <c r="A81" s="100" t="s">
        <v>44</v>
      </c>
      <c r="B81" s="78" t="s">
        <v>164</v>
      </c>
      <c r="C81" s="74" t="s">
        <v>7</v>
      </c>
      <c r="D81" s="71">
        <v>8685.4599999999955</v>
      </c>
      <c r="E81" s="76"/>
      <c r="F81" s="77">
        <f t="shared" si="1"/>
        <v>0</v>
      </c>
    </row>
    <row r="82" spans="1:6" ht="54" x14ac:dyDescent="0.3">
      <c r="A82" s="100" t="s">
        <v>45</v>
      </c>
      <c r="B82" s="78" t="s">
        <v>165</v>
      </c>
      <c r="C82" s="74" t="s">
        <v>7</v>
      </c>
      <c r="D82" s="71">
        <v>7339.8900000000012</v>
      </c>
      <c r="E82" s="76"/>
      <c r="F82" s="77">
        <f t="shared" si="1"/>
        <v>0</v>
      </c>
    </row>
    <row r="83" spans="1:6" ht="54" x14ac:dyDescent="0.3">
      <c r="A83" s="100" t="s">
        <v>46</v>
      </c>
      <c r="B83" s="78" t="s">
        <v>166</v>
      </c>
      <c r="C83" s="74" t="s">
        <v>7</v>
      </c>
      <c r="D83" s="71">
        <v>2696.3999999999996</v>
      </c>
      <c r="E83" s="76"/>
      <c r="F83" s="77">
        <f t="shared" si="1"/>
        <v>0</v>
      </c>
    </row>
    <row r="84" spans="1:6" ht="81" x14ac:dyDescent="0.3">
      <c r="A84" s="100" t="s">
        <v>47</v>
      </c>
      <c r="B84" s="78" t="s">
        <v>167</v>
      </c>
      <c r="C84" s="74" t="s">
        <v>6</v>
      </c>
      <c r="D84" s="71">
        <v>185.42999999999998</v>
      </c>
      <c r="E84" s="76"/>
      <c r="F84" s="77">
        <f t="shared" si="1"/>
        <v>0</v>
      </c>
    </row>
    <row r="85" spans="1:6" ht="67.5" x14ac:dyDescent="0.3">
      <c r="A85" s="100" t="s">
        <v>169</v>
      </c>
      <c r="B85" s="78" t="s">
        <v>168</v>
      </c>
      <c r="C85" s="74" t="s">
        <v>6</v>
      </c>
      <c r="D85" s="71">
        <v>69.069999999999979</v>
      </c>
      <c r="E85" s="76"/>
      <c r="F85" s="77">
        <f t="shared" si="1"/>
        <v>0</v>
      </c>
    </row>
    <row r="86" spans="1:6" x14ac:dyDescent="0.3">
      <c r="A86" s="74"/>
      <c r="B86" s="84" t="s">
        <v>91</v>
      </c>
      <c r="C86" s="74"/>
      <c r="D86" s="71"/>
      <c r="E86" s="76"/>
      <c r="F86" s="82">
        <f>SUM(F75:F85)</f>
        <v>0</v>
      </c>
    </row>
    <row r="87" spans="1:6" x14ac:dyDescent="0.3">
      <c r="A87" s="85" t="s">
        <v>119</v>
      </c>
      <c r="B87" s="86" t="s">
        <v>17</v>
      </c>
      <c r="C87" s="17"/>
      <c r="D87" s="71"/>
      <c r="E87" s="87"/>
      <c r="F87" s="77"/>
    </row>
    <row r="88" spans="1:6" ht="67.5" x14ac:dyDescent="0.3">
      <c r="A88" s="100" t="s">
        <v>48</v>
      </c>
      <c r="B88" s="78" t="s">
        <v>170</v>
      </c>
      <c r="C88" s="74" t="s">
        <v>5</v>
      </c>
      <c r="D88" s="71">
        <v>814.08000000000061</v>
      </c>
      <c r="E88" s="76"/>
      <c r="F88" s="77">
        <f t="shared" ref="F88:F110" si="2">ROUND(E88*D88,2)</f>
        <v>0</v>
      </c>
    </row>
    <row r="89" spans="1:6" ht="54" x14ac:dyDescent="0.3">
      <c r="A89" s="100" t="s">
        <v>49</v>
      </c>
      <c r="B89" s="78" t="s">
        <v>171</v>
      </c>
      <c r="C89" s="74" t="s">
        <v>8</v>
      </c>
      <c r="D89" s="71">
        <v>283.50000000000006</v>
      </c>
      <c r="E89" s="76"/>
      <c r="F89" s="77">
        <f t="shared" si="2"/>
        <v>0</v>
      </c>
    </row>
    <row r="90" spans="1:6" ht="54" x14ac:dyDescent="0.3">
      <c r="A90" s="100" t="s">
        <v>50</v>
      </c>
      <c r="B90" s="78" t="s">
        <v>172</v>
      </c>
      <c r="C90" s="74" t="s">
        <v>173</v>
      </c>
      <c r="D90" s="71">
        <v>192.90000000000009</v>
      </c>
      <c r="E90" s="76"/>
      <c r="F90" s="77">
        <f t="shared" si="2"/>
        <v>0</v>
      </c>
    </row>
    <row r="91" spans="1:6" ht="54" x14ac:dyDescent="0.3">
      <c r="A91" s="100" t="s">
        <v>51</v>
      </c>
      <c r="B91" s="78" t="s">
        <v>174</v>
      </c>
      <c r="C91" s="74" t="s">
        <v>8</v>
      </c>
      <c r="D91" s="71">
        <v>119.89999999999995</v>
      </c>
      <c r="E91" s="76"/>
      <c r="F91" s="77">
        <f t="shared" si="2"/>
        <v>0</v>
      </c>
    </row>
    <row r="92" spans="1:6" ht="54" x14ac:dyDescent="0.3">
      <c r="A92" s="100" t="s">
        <v>52</v>
      </c>
      <c r="B92" s="78" t="s">
        <v>175</v>
      </c>
      <c r="C92" s="74" t="s">
        <v>8</v>
      </c>
      <c r="D92" s="71">
        <v>341.12000000000018</v>
      </c>
      <c r="E92" s="76"/>
      <c r="F92" s="77">
        <f t="shared" si="2"/>
        <v>0</v>
      </c>
    </row>
    <row r="93" spans="1:6" ht="67.5" x14ac:dyDescent="0.3">
      <c r="A93" s="100" t="s">
        <v>53</v>
      </c>
      <c r="B93" s="78" t="s">
        <v>176</v>
      </c>
      <c r="C93" s="74" t="s">
        <v>8</v>
      </c>
      <c r="D93" s="71">
        <v>6.9</v>
      </c>
      <c r="E93" s="76"/>
      <c r="F93" s="77">
        <f t="shared" si="2"/>
        <v>0</v>
      </c>
    </row>
    <row r="94" spans="1:6" ht="40.5" x14ac:dyDescent="0.3">
      <c r="A94" s="100" t="s">
        <v>54</v>
      </c>
      <c r="B94" s="78" t="s">
        <v>177</v>
      </c>
      <c r="C94" s="74" t="s">
        <v>8</v>
      </c>
      <c r="D94" s="71">
        <v>164.8</v>
      </c>
      <c r="E94" s="76"/>
      <c r="F94" s="77">
        <f t="shared" si="2"/>
        <v>0</v>
      </c>
    </row>
    <row r="95" spans="1:6" ht="27" x14ac:dyDescent="0.3">
      <c r="A95" s="100" t="s">
        <v>55</v>
      </c>
      <c r="B95" s="78" t="s">
        <v>178</v>
      </c>
      <c r="C95" s="74" t="s">
        <v>5</v>
      </c>
      <c r="D95" s="71">
        <v>328.45000000000005</v>
      </c>
      <c r="E95" s="76"/>
      <c r="F95" s="77">
        <f t="shared" si="2"/>
        <v>0</v>
      </c>
    </row>
    <row r="96" spans="1:6" ht="54" x14ac:dyDescent="0.3">
      <c r="A96" s="100" t="s">
        <v>56</v>
      </c>
      <c r="B96" s="78" t="s">
        <v>93</v>
      </c>
      <c r="C96" s="74" t="s">
        <v>5</v>
      </c>
      <c r="D96" s="71">
        <v>12</v>
      </c>
      <c r="E96" s="76"/>
      <c r="F96" s="77">
        <f t="shared" si="2"/>
        <v>0</v>
      </c>
    </row>
    <row r="97" spans="1:6" ht="94.5" x14ac:dyDescent="0.3">
      <c r="A97" s="100" t="s">
        <v>122</v>
      </c>
      <c r="B97" s="78" t="s">
        <v>92</v>
      </c>
      <c r="C97" s="74" t="s">
        <v>5</v>
      </c>
      <c r="D97" s="71">
        <v>2859.5400000000009</v>
      </c>
      <c r="E97" s="76"/>
      <c r="F97" s="77">
        <f t="shared" si="2"/>
        <v>0</v>
      </c>
    </row>
    <row r="98" spans="1:6" ht="81" x14ac:dyDescent="0.3">
      <c r="A98" s="100" t="s">
        <v>123</v>
      </c>
      <c r="B98" s="78" t="s">
        <v>179</v>
      </c>
      <c r="C98" s="74" t="s">
        <v>5</v>
      </c>
      <c r="D98" s="71">
        <v>79.039999999999992</v>
      </c>
      <c r="E98" s="76"/>
      <c r="F98" s="77">
        <f t="shared" si="2"/>
        <v>0</v>
      </c>
    </row>
    <row r="99" spans="1:6" ht="54" x14ac:dyDescent="0.3">
      <c r="A99" s="100" t="s">
        <v>124</v>
      </c>
      <c r="B99" s="78" t="s">
        <v>180</v>
      </c>
      <c r="C99" s="74" t="s">
        <v>8</v>
      </c>
      <c r="D99" s="71">
        <v>25.5</v>
      </c>
      <c r="E99" s="76"/>
      <c r="F99" s="77">
        <f t="shared" si="2"/>
        <v>0</v>
      </c>
    </row>
    <row r="100" spans="1:6" ht="67.5" x14ac:dyDescent="0.3">
      <c r="A100" s="100" t="s">
        <v>125</v>
      </c>
      <c r="B100" s="78" t="s">
        <v>181</v>
      </c>
      <c r="C100" s="74" t="s">
        <v>5</v>
      </c>
      <c r="D100" s="71">
        <v>12.15</v>
      </c>
      <c r="E100" s="76"/>
      <c r="F100" s="77">
        <f t="shared" si="2"/>
        <v>0</v>
      </c>
    </row>
    <row r="101" spans="1:6" ht="67.5" x14ac:dyDescent="0.3">
      <c r="A101" s="100" t="s">
        <v>126</v>
      </c>
      <c r="B101" s="78" t="s">
        <v>182</v>
      </c>
      <c r="C101" s="74" t="s">
        <v>6</v>
      </c>
      <c r="D101" s="71">
        <v>43.6</v>
      </c>
      <c r="E101" s="76"/>
      <c r="F101" s="77">
        <f t="shared" si="2"/>
        <v>0</v>
      </c>
    </row>
    <row r="102" spans="1:6" ht="54" x14ac:dyDescent="0.3">
      <c r="A102" s="100" t="s">
        <v>127</v>
      </c>
      <c r="B102" s="78" t="s">
        <v>96</v>
      </c>
      <c r="C102" s="74" t="s">
        <v>8</v>
      </c>
      <c r="D102" s="71">
        <v>104.22</v>
      </c>
      <c r="E102" s="76"/>
      <c r="F102" s="77">
        <f t="shared" si="2"/>
        <v>0</v>
      </c>
    </row>
    <row r="103" spans="1:6" ht="135" x14ac:dyDescent="0.3">
      <c r="A103" s="100" t="s">
        <v>128</v>
      </c>
      <c r="B103" s="78" t="s">
        <v>183</v>
      </c>
      <c r="C103" s="74" t="s">
        <v>5</v>
      </c>
      <c r="D103" s="71">
        <v>380.56000000000006</v>
      </c>
      <c r="E103" s="76"/>
      <c r="F103" s="77">
        <f t="shared" si="2"/>
        <v>0</v>
      </c>
    </row>
    <row r="104" spans="1:6" ht="94.5" x14ac:dyDescent="0.3">
      <c r="A104" s="100" t="s">
        <v>129</v>
      </c>
      <c r="B104" s="78" t="s">
        <v>184</v>
      </c>
      <c r="C104" s="74" t="s">
        <v>3</v>
      </c>
      <c r="D104" s="71">
        <v>1</v>
      </c>
      <c r="E104" s="76"/>
      <c r="F104" s="77">
        <f t="shared" si="2"/>
        <v>0</v>
      </c>
    </row>
    <row r="105" spans="1:6" ht="94.5" x14ac:dyDescent="0.3">
      <c r="A105" s="100" t="s">
        <v>130</v>
      </c>
      <c r="B105" s="78" t="s">
        <v>185</v>
      </c>
      <c r="C105" s="74" t="s">
        <v>3</v>
      </c>
      <c r="D105" s="71">
        <v>1</v>
      </c>
      <c r="E105" s="76"/>
      <c r="F105" s="77">
        <f t="shared" si="2"/>
        <v>0</v>
      </c>
    </row>
    <row r="106" spans="1:6" ht="94.5" x14ac:dyDescent="0.3">
      <c r="A106" s="100" t="s">
        <v>131</v>
      </c>
      <c r="B106" s="78" t="s">
        <v>186</v>
      </c>
      <c r="C106" s="74" t="s">
        <v>3</v>
      </c>
      <c r="D106" s="71">
        <v>2</v>
      </c>
      <c r="E106" s="76"/>
      <c r="F106" s="77">
        <f t="shared" si="2"/>
        <v>0</v>
      </c>
    </row>
    <row r="107" spans="1:6" ht="81" x14ac:dyDescent="0.3">
      <c r="A107" s="100" t="s">
        <v>132</v>
      </c>
      <c r="B107" s="78" t="s">
        <v>187</v>
      </c>
      <c r="C107" s="74" t="s">
        <v>3</v>
      </c>
      <c r="D107" s="71">
        <v>1</v>
      </c>
      <c r="E107" s="76"/>
      <c r="F107" s="77">
        <f t="shared" si="2"/>
        <v>0</v>
      </c>
    </row>
    <row r="108" spans="1:6" ht="81" x14ac:dyDescent="0.3">
      <c r="A108" s="100" t="s">
        <v>133</v>
      </c>
      <c r="B108" s="78" t="s">
        <v>188</v>
      </c>
      <c r="C108" s="74" t="s">
        <v>3</v>
      </c>
      <c r="D108" s="71">
        <v>1</v>
      </c>
      <c r="E108" s="76"/>
      <c r="F108" s="77">
        <f>ROUND(E108*D108,2)</f>
        <v>0</v>
      </c>
    </row>
    <row r="109" spans="1:6" ht="108" x14ac:dyDescent="0.3">
      <c r="A109" s="100" t="s">
        <v>134</v>
      </c>
      <c r="B109" s="78" t="s">
        <v>97</v>
      </c>
      <c r="C109" s="74" t="s">
        <v>3</v>
      </c>
      <c r="D109" s="71">
        <v>1</v>
      </c>
      <c r="E109" s="76"/>
      <c r="F109" s="77">
        <f>ROUND(E109*D109,2)</f>
        <v>0</v>
      </c>
    </row>
    <row r="110" spans="1:6" ht="94.5" x14ac:dyDescent="0.3">
      <c r="A110" s="100" t="s">
        <v>135</v>
      </c>
      <c r="B110" s="78" t="s">
        <v>98</v>
      </c>
      <c r="C110" s="74" t="s">
        <v>3</v>
      </c>
      <c r="D110" s="71">
        <v>1</v>
      </c>
      <c r="E110" s="76"/>
      <c r="F110" s="77">
        <f t="shared" si="2"/>
        <v>0</v>
      </c>
    </row>
    <row r="111" spans="1:6" x14ac:dyDescent="0.3">
      <c r="A111" s="74"/>
      <c r="B111" s="84" t="s">
        <v>99</v>
      </c>
      <c r="C111" s="74"/>
      <c r="D111" s="71"/>
      <c r="E111" s="76"/>
      <c r="F111" s="82">
        <f>SUM(F88:F110)</f>
        <v>0</v>
      </c>
    </row>
    <row r="112" spans="1:6" x14ac:dyDescent="0.3">
      <c r="A112" s="88" t="s">
        <v>120</v>
      </c>
      <c r="B112" s="84" t="s">
        <v>121</v>
      </c>
      <c r="C112" s="74"/>
      <c r="D112" s="71"/>
      <c r="E112" s="76"/>
      <c r="F112" s="77"/>
    </row>
    <row r="113" spans="1:24" x14ac:dyDescent="0.3">
      <c r="A113" s="88"/>
      <c r="B113" s="84" t="s">
        <v>189</v>
      </c>
      <c r="C113" s="74"/>
      <c r="D113" s="71"/>
      <c r="E113" s="76"/>
      <c r="F113" s="77"/>
    </row>
    <row r="114" spans="1:24" ht="67.5" x14ac:dyDescent="0.3">
      <c r="A114" s="100" t="s">
        <v>57</v>
      </c>
      <c r="B114" s="78" t="s">
        <v>190</v>
      </c>
      <c r="C114" s="74" t="s">
        <v>9</v>
      </c>
      <c r="D114" s="71">
        <v>116</v>
      </c>
      <c r="E114" s="76"/>
      <c r="F114" s="77">
        <f>ROUND(E114*D114,2)</f>
        <v>0</v>
      </c>
    </row>
    <row r="115" spans="1:24" ht="54" x14ac:dyDescent="0.3">
      <c r="A115" s="100" t="s">
        <v>58</v>
      </c>
      <c r="B115" s="78" t="s">
        <v>191</v>
      </c>
      <c r="C115" s="74" t="s">
        <v>9</v>
      </c>
      <c r="D115" s="71">
        <v>49</v>
      </c>
      <c r="E115" s="76"/>
      <c r="F115" s="77">
        <f t="shared" ref="F115:F128" si="3">ROUND(E115*D115,2)</f>
        <v>0</v>
      </c>
    </row>
    <row r="116" spans="1:24" ht="67.5" x14ac:dyDescent="0.3">
      <c r="A116" s="100" t="s">
        <v>59</v>
      </c>
      <c r="B116" s="78" t="s">
        <v>192</v>
      </c>
      <c r="C116" s="74" t="s">
        <v>9</v>
      </c>
      <c r="D116" s="71">
        <v>41</v>
      </c>
      <c r="E116" s="76"/>
      <c r="F116" s="77">
        <f t="shared" si="3"/>
        <v>0</v>
      </c>
    </row>
    <row r="117" spans="1:24" ht="67.5" x14ac:dyDescent="0.3">
      <c r="A117" s="100" t="s">
        <v>60</v>
      </c>
      <c r="B117" s="78" t="s">
        <v>193</v>
      </c>
      <c r="C117" s="74" t="s">
        <v>9</v>
      </c>
      <c r="D117" s="71">
        <v>40</v>
      </c>
      <c r="E117" s="76"/>
      <c r="F117" s="77">
        <f t="shared" si="3"/>
        <v>0</v>
      </c>
    </row>
    <row r="118" spans="1:24" ht="67.5" x14ac:dyDescent="0.3">
      <c r="A118" s="100" t="s">
        <v>61</v>
      </c>
      <c r="B118" s="78" t="s">
        <v>194</v>
      </c>
      <c r="C118" s="74" t="s">
        <v>3</v>
      </c>
      <c r="D118" s="71">
        <v>1</v>
      </c>
      <c r="E118" s="76"/>
      <c r="F118" s="77">
        <f t="shared" si="3"/>
        <v>0</v>
      </c>
    </row>
    <row r="119" spans="1:24" ht="40.5" x14ac:dyDescent="0.3">
      <c r="A119" s="100" t="s">
        <v>62</v>
      </c>
      <c r="B119" s="78" t="s">
        <v>195</v>
      </c>
      <c r="C119" s="74" t="s">
        <v>8</v>
      </c>
      <c r="D119" s="71">
        <v>10</v>
      </c>
      <c r="E119" s="76"/>
      <c r="F119" s="77">
        <f t="shared" si="3"/>
        <v>0</v>
      </c>
    </row>
    <row r="120" spans="1:24" x14ac:dyDescent="0.3">
      <c r="A120" s="100"/>
      <c r="B120" s="106" t="s">
        <v>205</v>
      </c>
      <c r="C120" s="74"/>
      <c r="D120" s="71"/>
      <c r="E120" s="76"/>
      <c r="F120" s="90">
        <f>SUM(F113:F119)</f>
        <v>0</v>
      </c>
    </row>
    <row r="121" spans="1:24" x14ac:dyDescent="0.3">
      <c r="A121" s="100"/>
      <c r="B121" s="106" t="s">
        <v>196</v>
      </c>
      <c r="C121" s="74"/>
      <c r="D121" s="71"/>
      <c r="E121" s="76"/>
      <c r="F121" s="77"/>
    </row>
    <row r="122" spans="1:24" ht="67.5" x14ac:dyDescent="0.3">
      <c r="A122" s="100" t="s">
        <v>63</v>
      </c>
      <c r="B122" s="78" t="s">
        <v>197</v>
      </c>
      <c r="C122" s="74" t="s">
        <v>9</v>
      </c>
      <c r="D122" s="71">
        <v>77</v>
      </c>
      <c r="E122" s="76"/>
      <c r="F122" s="77">
        <f t="shared" si="3"/>
        <v>0</v>
      </c>
    </row>
    <row r="123" spans="1:24" ht="27" x14ac:dyDescent="0.3">
      <c r="A123" s="100" t="s">
        <v>64</v>
      </c>
      <c r="B123" s="78" t="s">
        <v>198</v>
      </c>
      <c r="C123" s="74" t="s">
        <v>3</v>
      </c>
      <c r="D123" s="71">
        <v>8</v>
      </c>
      <c r="E123" s="76"/>
      <c r="F123" s="77">
        <f t="shared" si="3"/>
        <v>0</v>
      </c>
      <c r="U123" s="5">
        <v>732412.14</v>
      </c>
      <c r="W123" s="5">
        <v>1091004.3999999999</v>
      </c>
      <c r="X123" s="5">
        <f>+W123-U123</f>
        <v>358592.25999999989</v>
      </c>
    </row>
    <row r="124" spans="1:24" ht="67.5" x14ac:dyDescent="0.3">
      <c r="A124" s="100" t="s">
        <v>65</v>
      </c>
      <c r="B124" s="78" t="s">
        <v>199</v>
      </c>
      <c r="C124" s="74" t="s">
        <v>9</v>
      </c>
      <c r="D124" s="71">
        <v>8</v>
      </c>
      <c r="E124" s="76"/>
      <c r="F124" s="77">
        <f>ROUND(E124*D124,2)</f>
        <v>0</v>
      </c>
      <c r="U124" s="5">
        <v>50000</v>
      </c>
      <c r="X124" s="5">
        <f>+X123*1.16</f>
        <v>415967.02159999986</v>
      </c>
    </row>
    <row r="125" spans="1:24" ht="54" x14ac:dyDescent="0.3">
      <c r="A125" s="100" t="s">
        <v>136</v>
      </c>
      <c r="B125" s="78" t="s">
        <v>200</v>
      </c>
      <c r="C125" s="74" t="s">
        <v>9</v>
      </c>
      <c r="D125" s="71">
        <v>5</v>
      </c>
      <c r="E125" s="76"/>
      <c r="F125" s="77">
        <f>ROUND(D125*E125,2)</f>
        <v>0</v>
      </c>
      <c r="U125" s="5">
        <f>+U123+U124</f>
        <v>782412.14</v>
      </c>
    </row>
    <row r="126" spans="1:24" ht="40.5" x14ac:dyDescent="0.3">
      <c r="A126" s="100" t="s">
        <v>137</v>
      </c>
      <c r="B126" s="78" t="s">
        <v>201</v>
      </c>
      <c r="C126" s="74" t="s">
        <v>9</v>
      </c>
      <c r="D126" s="71">
        <v>1</v>
      </c>
      <c r="E126" s="76"/>
      <c r="F126" s="77">
        <f>ROUND(D126*E126,2)</f>
        <v>0</v>
      </c>
      <c r="U126" s="5">
        <f>+U125*1.2</f>
        <v>938894.56799999997</v>
      </c>
    </row>
    <row r="127" spans="1:24" ht="40.5" x14ac:dyDescent="0.3">
      <c r="A127" s="100" t="s">
        <v>138</v>
      </c>
      <c r="B127" s="78" t="s">
        <v>202</v>
      </c>
      <c r="C127" s="74" t="s">
        <v>8</v>
      </c>
      <c r="D127" s="71">
        <v>23</v>
      </c>
      <c r="E127" s="76"/>
      <c r="F127" s="77">
        <f t="shared" si="3"/>
        <v>0</v>
      </c>
      <c r="U127" s="5">
        <f>+W123-U126</f>
        <v>152109.83199999994</v>
      </c>
    </row>
    <row r="128" spans="1:24" ht="40.5" x14ac:dyDescent="0.3">
      <c r="A128" s="100" t="s">
        <v>139</v>
      </c>
      <c r="B128" s="78" t="s">
        <v>203</v>
      </c>
      <c r="C128" s="74" t="s">
        <v>8</v>
      </c>
      <c r="D128" s="71">
        <v>53</v>
      </c>
      <c r="E128" s="76"/>
      <c r="F128" s="77">
        <f t="shared" si="3"/>
        <v>0</v>
      </c>
    </row>
    <row r="129" spans="1:6" x14ac:dyDescent="0.3">
      <c r="A129" s="100"/>
      <c r="B129" s="106" t="s">
        <v>204</v>
      </c>
      <c r="C129" s="74"/>
      <c r="D129" s="71"/>
      <c r="E129" s="76"/>
      <c r="F129" s="82">
        <f>SUM(F122:F128)</f>
        <v>0</v>
      </c>
    </row>
    <row r="130" spans="1:6" x14ac:dyDescent="0.3">
      <c r="A130" s="85"/>
      <c r="B130" s="86" t="s">
        <v>100</v>
      </c>
      <c r="C130" s="74"/>
      <c r="D130" s="71"/>
      <c r="E130" s="76"/>
      <c r="F130" s="77"/>
    </row>
    <row r="131" spans="1:6" ht="54" x14ac:dyDescent="0.3">
      <c r="A131" s="100" t="s">
        <v>221</v>
      </c>
      <c r="B131" s="78" t="s">
        <v>101</v>
      </c>
      <c r="C131" s="74" t="s">
        <v>9</v>
      </c>
      <c r="D131" s="71">
        <v>14</v>
      </c>
      <c r="E131" s="76"/>
      <c r="F131" s="77">
        <f>ROUND(E131*D131,2)</f>
        <v>0</v>
      </c>
    </row>
    <row r="132" spans="1:6" ht="54" x14ac:dyDescent="0.3">
      <c r="A132" s="100" t="s">
        <v>222</v>
      </c>
      <c r="B132" s="78" t="s">
        <v>102</v>
      </c>
      <c r="C132" s="74" t="s">
        <v>9</v>
      </c>
      <c r="D132" s="71">
        <v>6</v>
      </c>
      <c r="E132" s="76"/>
      <c r="F132" s="77">
        <f t="shared" ref="F132:F139" si="4">ROUND(E132*D132,2)</f>
        <v>0</v>
      </c>
    </row>
    <row r="133" spans="1:6" ht="54" x14ac:dyDescent="0.3">
      <c r="A133" s="100" t="s">
        <v>223</v>
      </c>
      <c r="B133" s="78" t="s">
        <v>207</v>
      </c>
      <c r="C133" s="74" t="s">
        <v>9</v>
      </c>
      <c r="D133" s="71">
        <v>4</v>
      </c>
      <c r="E133" s="76"/>
      <c r="F133" s="77">
        <f t="shared" si="4"/>
        <v>0</v>
      </c>
    </row>
    <row r="134" spans="1:6" ht="67.5" x14ac:dyDescent="0.3">
      <c r="A134" s="100" t="s">
        <v>224</v>
      </c>
      <c r="B134" s="78" t="s">
        <v>208</v>
      </c>
      <c r="C134" s="74" t="s">
        <v>9</v>
      </c>
      <c r="D134" s="71">
        <v>1</v>
      </c>
      <c r="E134" s="76"/>
      <c r="F134" s="77">
        <f t="shared" si="4"/>
        <v>0</v>
      </c>
    </row>
    <row r="135" spans="1:6" ht="67.5" x14ac:dyDescent="0.3">
      <c r="A135" s="100" t="s">
        <v>225</v>
      </c>
      <c r="B135" s="78" t="s">
        <v>209</v>
      </c>
      <c r="C135" s="74" t="s">
        <v>9</v>
      </c>
      <c r="D135" s="71">
        <v>2</v>
      </c>
      <c r="E135" s="76"/>
      <c r="F135" s="77">
        <f t="shared" si="4"/>
        <v>0</v>
      </c>
    </row>
    <row r="136" spans="1:6" ht="40.5" x14ac:dyDescent="0.3">
      <c r="A136" s="100" t="s">
        <v>140</v>
      </c>
      <c r="B136" s="78" t="s">
        <v>103</v>
      </c>
      <c r="C136" s="74" t="s">
        <v>3</v>
      </c>
      <c r="D136" s="71">
        <v>4</v>
      </c>
      <c r="E136" s="76"/>
      <c r="F136" s="77">
        <f t="shared" si="4"/>
        <v>0</v>
      </c>
    </row>
    <row r="137" spans="1:6" ht="40.5" x14ac:dyDescent="0.3">
      <c r="A137" s="100" t="s">
        <v>141</v>
      </c>
      <c r="B137" s="78" t="s">
        <v>210</v>
      </c>
      <c r="C137" s="74" t="s">
        <v>3</v>
      </c>
      <c r="D137" s="71">
        <v>3</v>
      </c>
      <c r="E137" s="76"/>
      <c r="F137" s="77">
        <f t="shared" si="4"/>
        <v>0</v>
      </c>
    </row>
    <row r="138" spans="1:6" ht="40.5" x14ac:dyDescent="0.3">
      <c r="A138" s="100" t="s">
        <v>142</v>
      </c>
      <c r="B138" s="78" t="s">
        <v>104</v>
      </c>
      <c r="C138" s="74" t="s">
        <v>8</v>
      </c>
      <c r="D138" s="71">
        <v>47.5</v>
      </c>
      <c r="E138" s="76"/>
      <c r="F138" s="77">
        <f t="shared" si="4"/>
        <v>0</v>
      </c>
    </row>
    <row r="139" spans="1:6" ht="27" x14ac:dyDescent="0.3">
      <c r="A139" s="100" t="s">
        <v>143</v>
      </c>
      <c r="B139" s="78" t="s">
        <v>211</v>
      </c>
      <c r="C139" s="74" t="s">
        <v>3</v>
      </c>
      <c r="D139" s="71">
        <v>1</v>
      </c>
      <c r="E139" s="76"/>
      <c r="F139" s="77">
        <f t="shared" si="4"/>
        <v>0</v>
      </c>
    </row>
    <row r="140" spans="1:6" x14ac:dyDescent="0.3">
      <c r="A140" s="18"/>
      <c r="B140" s="86" t="s">
        <v>105</v>
      </c>
      <c r="C140" s="17"/>
      <c r="D140" s="71"/>
      <c r="E140" s="89"/>
      <c r="F140" s="90">
        <f>SUM(F131:F139)</f>
        <v>0</v>
      </c>
    </row>
    <row r="141" spans="1:6" x14ac:dyDescent="0.3">
      <c r="A141" s="18"/>
      <c r="B141" s="86" t="s">
        <v>106</v>
      </c>
      <c r="C141" s="17"/>
      <c r="D141" s="71"/>
      <c r="E141" s="89"/>
      <c r="F141" s="90">
        <f>+F140+F129+F120</f>
        <v>0</v>
      </c>
    </row>
    <row r="142" spans="1:6" x14ac:dyDescent="0.3">
      <c r="A142" s="88" t="s">
        <v>107</v>
      </c>
      <c r="B142" s="86" t="s">
        <v>108</v>
      </c>
      <c r="C142" s="17"/>
      <c r="D142" s="71"/>
      <c r="E142" s="89"/>
      <c r="F142" s="90"/>
    </row>
    <row r="143" spans="1:6" ht="40.5" x14ac:dyDescent="0.3">
      <c r="A143" s="100" t="s">
        <v>66</v>
      </c>
      <c r="B143" s="78" t="s">
        <v>212</v>
      </c>
      <c r="C143" s="74" t="s">
        <v>5</v>
      </c>
      <c r="D143" s="71">
        <v>142.5</v>
      </c>
      <c r="E143" s="76"/>
      <c r="F143" s="77">
        <f t="shared" ref="F143:F151" si="5">ROUND(E143*D143,2)</f>
        <v>0</v>
      </c>
    </row>
    <row r="144" spans="1:6" ht="67.5" x14ac:dyDescent="0.3">
      <c r="A144" s="100" t="s">
        <v>67</v>
      </c>
      <c r="B144" s="78" t="s">
        <v>213</v>
      </c>
      <c r="C144" s="74" t="s">
        <v>8</v>
      </c>
      <c r="D144" s="71">
        <v>47.5</v>
      </c>
      <c r="E144" s="76"/>
      <c r="F144" s="77">
        <f t="shared" si="5"/>
        <v>0</v>
      </c>
    </row>
    <row r="145" spans="1:8" ht="40.5" x14ac:dyDescent="0.3">
      <c r="A145" s="100" t="s">
        <v>68</v>
      </c>
      <c r="B145" s="78" t="s">
        <v>214</v>
      </c>
      <c r="C145" s="74" t="s">
        <v>8</v>
      </c>
      <c r="D145" s="71">
        <v>16</v>
      </c>
      <c r="E145" s="76"/>
      <c r="F145" s="77">
        <f t="shared" si="5"/>
        <v>0</v>
      </c>
    </row>
    <row r="146" spans="1:8" ht="27" x14ac:dyDescent="0.3">
      <c r="A146" s="100" t="s">
        <v>69</v>
      </c>
      <c r="B146" s="78" t="s">
        <v>18</v>
      </c>
      <c r="C146" s="74" t="s">
        <v>5</v>
      </c>
      <c r="D146" s="71">
        <v>16.63</v>
      </c>
      <c r="E146" s="76"/>
      <c r="F146" s="77">
        <f t="shared" si="5"/>
        <v>0</v>
      </c>
    </row>
    <row r="147" spans="1:8" ht="40.5" x14ac:dyDescent="0.3">
      <c r="A147" s="100" t="s">
        <v>70</v>
      </c>
      <c r="B147" s="78" t="s">
        <v>94</v>
      </c>
      <c r="C147" s="74" t="s">
        <v>8</v>
      </c>
      <c r="D147" s="71">
        <v>47.5</v>
      </c>
      <c r="E147" s="76"/>
      <c r="F147" s="77">
        <f t="shared" si="5"/>
        <v>0</v>
      </c>
    </row>
    <row r="148" spans="1:8" ht="54" x14ac:dyDescent="0.3">
      <c r="A148" s="100" t="s">
        <v>71</v>
      </c>
      <c r="B148" s="78" t="s">
        <v>215</v>
      </c>
      <c r="C148" s="74" t="s">
        <v>8</v>
      </c>
      <c r="D148" s="71">
        <v>36.909999999999997</v>
      </c>
      <c r="E148" s="76"/>
      <c r="F148" s="77">
        <f t="shared" si="5"/>
        <v>0</v>
      </c>
    </row>
    <row r="149" spans="1:8" ht="40.5" x14ac:dyDescent="0.3">
      <c r="A149" s="100" t="s">
        <v>72</v>
      </c>
      <c r="B149" s="78" t="s">
        <v>216</v>
      </c>
      <c r="C149" s="74" t="s">
        <v>8</v>
      </c>
      <c r="D149" s="71">
        <v>73.819999999999993</v>
      </c>
      <c r="E149" s="76"/>
      <c r="F149" s="77">
        <f t="shared" si="5"/>
        <v>0</v>
      </c>
    </row>
    <row r="150" spans="1:8" ht="54" x14ac:dyDescent="0.3">
      <c r="A150" s="100" t="s">
        <v>144</v>
      </c>
      <c r="B150" s="78" t="s">
        <v>217</v>
      </c>
      <c r="C150" s="74" t="s">
        <v>8</v>
      </c>
      <c r="D150" s="71">
        <v>36.909999999999997</v>
      </c>
      <c r="E150" s="76"/>
      <c r="F150" s="77">
        <f t="shared" si="5"/>
        <v>0</v>
      </c>
    </row>
    <row r="151" spans="1:8" ht="40.5" x14ac:dyDescent="0.3">
      <c r="A151" s="100" t="s">
        <v>145</v>
      </c>
      <c r="B151" s="78" t="s">
        <v>104</v>
      </c>
      <c r="C151" s="74" t="s">
        <v>8</v>
      </c>
      <c r="D151" s="71">
        <v>36.909999999999997</v>
      </c>
      <c r="E151" s="76"/>
      <c r="F151" s="77">
        <f t="shared" si="5"/>
        <v>0</v>
      </c>
    </row>
    <row r="152" spans="1:8" x14ac:dyDescent="0.3">
      <c r="A152" s="85"/>
      <c r="B152" s="86" t="s">
        <v>109</v>
      </c>
      <c r="C152" s="17"/>
      <c r="D152" s="71"/>
      <c r="E152" s="87"/>
      <c r="F152" s="90">
        <f>SUM(F143:F151)</f>
        <v>0</v>
      </c>
    </row>
    <row r="153" spans="1:8" x14ac:dyDescent="0.3">
      <c r="A153" s="74"/>
      <c r="B153" s="91"/>
      <c r="C153" s="92"/>
      <c r="D153" s="93" t="s">
        <v>110</v>
      </c>
      <c r="E153" s="94"/>
      <c r="F153" s="95">
        <f>+F152+F141+F111+F86+F73</f>
        <v>0</v>
      </c>
    </row>
    <row r="154" spans="1:8" x14ac:dyDescent="0.3">
      <c r="A154" s="96"/>
      <c r="B154" s="97"/>
      <c r="C154" s="97"/>
      <c r="D154" s="93" t="s">
        <v>111</v>
      </c>
      <c r="E154" s="98"/>
      <c r="F154" s="95">
        <f>ROUND((F153*0.16),2)</f>
        <v>0</v>
      </c>
    </row>
    <row r="155" spans="1:8" x14ac:dyDescent="0.3">
      <c r="A155" s="96"/>
      <c r="B155" s="97"/>
      <c r="C155" s="97"/>
      <c r="D155" s="93" t="s">
        <v>112</v>
      </c>
      <c r="E155" s="98"/>
      <c r="F155" s="95">
        <f>F153+F154</f>
        <v>0</v>
      </c>
      <c r="G155" s="104"/>
      <c r="H155" s="105"/>
    </row>
    <row r="156" spans="1:8" x14ac:dyDescent="0.3">
      <c r="A156" s="19"/>
      <c r="B156" s="19"/>
      <c r="C156" s="19"/>
      <c r="D156" s="20"/>
      <c r="E156" s="20"/>
      <c r="F156" s="99"/>
    </row>
    <row r="157" spans="1:8" s="1" customFormat="1" ht="15.75" customHeight="1" x14ac:dyDescent="0.5">
      <c r="A157" s="114"/>
      <c r="B157" s="115"/>
      <c r="C157" s="115"/>
      <c r="D157" s="115"/>
      <c r="E157" s="115"/>
      <c r="F157" s="115"/>
    </row>
    <row r="158" spans="1:8" s="1" customFormat="1" ht="15.75" customHeight="1" x14ac:dyDescent="0.5">
      <c r="A158" s="114"/>
      <c r="B158" s="115"/>
      <c r="C158" s="115"/>
      <c r="D158" s="115"/>
      <c r="E158" s="115"/>
      <c r="F158" s="115"/>
    </row>
  </sheetData>
  <mergeCells count="7">
    <mergeCell ref="A157:F157"/>
    <mergeCell ref="A158:F158"/>
    <mergeCell ref="A50:F50"/>
    <mergeCell ref="A2:F2"/>
    <mergeCell ref="B6:F14"/>
    <mergeCell ref="B4:F4"/>
    <mergeCell ref="A45:F45"/>
  </mergeCells>
  <printOptions horizontalCentered="1" verticalCentered="1" gridLines="1"/>
  <pageMargins left="7.874015748031496E-2" right="0.39370078740157483" top="0.19685039370078741" bottom="0.19685039370078741" header="0.31496062992125984" footer="0.31496062992125984"/>
  <pageSetup scale="95" orientation="landscape" r:id="rId1"/>
  <headerFooter alignWithMargins="0">
    <oddFooter>&amp;R&amp;"Century Gothic,Normal"&amp;7
&amp;8hoja &amp;P de &amp;N</oddFooter>
  </headerFooter>
  <drawing r:id="rId2"/>
  <legacyDrawing r:id="rId3"/>
  <oleObjects>
    <mc:AlternateContent xmlns:mc="http://schemas.openxmlformats.org/markup-compatibility/2006">
      <mc:Choice Requires="x14">
        <oleObject progId="CorelDRAW.Graphic.12" shapeId="35841" r:id="rId4">
          <objectPr defaultSize="0" autoPict="0" r:id="rId5">
            <anchor moveWithCells="1">
              <from>
                <xdr:col>0</xdr:col>
                <xdr:colOff>47625</xdr:colOff>
                <xdr:row>44</xdr:row>
                <xdr:rowOff>47625</xdr:rowOff>
              </from>
              <to>
                <xdr:col>0</xdr:col>
                <xdr:colOff>752475</xdr:colOff>
                <xdr:row>48</xdr:row>
                <xdr:rowOff>0</xdr:rowOff>
              </to>
            </anchor>
          </objectPr>
        </oleObject>
      </mc:Choice>
      <mc:Fallback>
        <oleObject progId="CorelDRAW.Graphic.12" shapeId="3584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CATALOGO CUBICULOS</vt:lpstr>
      <vt:lpstr>'CATALOGO CUBICULOS'!Área_de_impresión</vt:lpstr>
      <vt:lpstr>'CATALOGO CUBICULOS'!Títulos_a_imprimir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Jorge Menes</dc:creator>
  <cp:lastModifiedBy>Raquel</cp:lastModifiedBy>
  <cp:lastPrinted>2019-08-31T01:26:36Z</cp:lastPrinted>
  <dcterms:created xsi:type="dcterms:W3CDTF">2006-08-08T15:12:16Z</dcterms:created>
  <dcterms:modified xsi:type="dcterms:W3CDTF">2020-06-05T14:25:53Z</dcterms:modified>
</cp:coreProperties>
</file>